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135" activeTab="0"/>
  </bookViews>
  <sheets>
    <sheet name="LEES DIT" sheetId="1" r:id="rId1"/>
    <sheet name="8 teams" sheetId="2" r:id="rId2"/>
  </sheets>
  <definedNames>
    <definedName name="_xlnm.Print_Area" localSheetId="1">'8 teams'!$C$1:$AL$15</definedName>
  </definedNames>
  <calcPr fullCalcOnLoad="1"/>
</workbook>
</file>

<file path=xl/comments2.xml><?xml version="1.0" encoding="utf-8"?>
<comments xmlns="http://schemas.openxmlformats.org/spreadsheetml/2006/main">
  <authors>
    <author>W. de Groot</author>
    <author>Wim de Groot</author>
  </authors>
  <commentList>
    <comment ref="D13" authorId="0">
      <text>
        <r>
          <rPr>
            <sz val="10"/>
            <rFont val="Arial"/>
            <family val="2"/>
          </rPr>
          <t>Klik hieronder en kies dan via het pijltje uw favoriete team. Dat krijgt in het schema een opvallende kleur.
Wim de Groot</t>
        </r>
      </text>
    </comment>
    <comment ref="BG1" authorId="1">
      <text>
        <r>
          <rPr>
            <sz val="10"/>
            <rFont val="Arial"/>
            <family val="2"/>
          </rPr>
          <t>Als een club wordt bestraft, 
vult u hieronder bijv. -1 in.</t>
        </r>
      </text>
    </comment>
    <comment ref="N11" authorId="0">
      <text>
        <r>
          <rPr>
            <sz val="10"/>
            <rFont val="Arial"/>
            <family val="2"/>
          </rPr>
          <t>Vul hierboven de namen van de teams in. Ze verschijnen dan automatisch in de rest van het werkblad.</t>
        </r>
      </text>
    </comment>
  </commentList>
</comments>
</file>

<file path=xl/sharedStrings.xml><?xml version="1.0" encoding="utf-8"?>
<sst xmlns="http://schemas.openxmlformats.org/spreadsheetml/2006/main" count="142" uniqueCount="77">
  <si>
    <t>Klassement</t>
  </si>
  <si>
    <t>Gsp</t>
  </si>
  <si>
    <t>Ptn</t>
  </si>
  <si>
    <t>Gew</t>
  </si>
  <si>
    <t>Gel</t>
  </si>
  <si>
    <t>Verl</t>
  </si>
  <si>
    <t>+</t>
  </si>
  <si>
    <t>-</t>
  </si>
  <si>
    <t>Punten thuis</t>
  </si>
  <si>
    <t>Gesp thuis</t>
  </si>
  <si>
    <t>Gewonnen thuis</t>
  </si>
  <si>
    <t>Gelijk thuis</t>
  </si>
  <si>
    <t>Verlies thuis</t>
  </si>
  <si>
    <t>Doelpunten thuis</t>
  </si>
  <si>
    <t>Tegenpnt thuis</t>
  </si>
  <si>
    <t>Gespeeld</t>
  </si>
  <si>
    <t>Gewonnen</t>
  </si>
  <si>
    <t>Gelijk</t>
  </si>
  <si>
    <t>Verlies</t>
  </si>
  <si>
    <t>Punten totaal</t>
  </si>
  <si>
    <t>Voor</t>
  </si>
  <si>
    <t>Tegen</t>
  </si>
  <si>
    <t>Doelsaldo</t>
  </si>
  <si>
    <t>punten
- pnt per wedstr
+ doelsaldo
+ voor</t>
  </si>
  <si>
    <t>teamnaam
in kleine letters
zonder spaties</t>
  </si>
  <si>
    <t>- code voor
  teamnaam</t>
  </si>
  <si>
    <t>Teams</t>
  </si>
  <si>
    <t>veroverd op</t>
  </si>
  <si>
    <t>Geef nadruk aan:</t>
  </si>
  <si>
    <t>Gespeeld uit</t>
  </si>
  <si>
    <t>Gewonnen uit</t>
  </si>
  <si>
    <t>Gelijk uit</t>
  </si>
  <si>
    <t>Verlies uit</t>
  </si>
  <si>
    <t>Punten uit</t>
  </si>
  <si>
    <t>Doelpunten uit</t>
  </si>
  <si>
    <t>Tegenpnt uit</t>
  </si>
  <si>
    <t xml:space="preserve">                UIT &gt;
THUIS</t>
  </si>
  <si>
    <t>Team A</t>
  </si>
  <si>
    <t>▲</t>
  </si>
  <si>
    <t>typ alleen in</t>
  </si>
  <si>
    <t>deze kolom</t>
  </si>
  <si>
    <t>de clubnamen</t>
  </si>
  <si>
    <t>bijgewerkt tot</t>
  </si>
  <si>
    <t>Strafpunten</t>
  </si>
  <si>
    <t>© Auteursrecht: Wim de Groot</t>
  </si>
  <si>
    <t>www.exceltekstenuitleg.nl</t>
  </si>
  <si>
    <t>Dit Excel-bestand is gemaakt door Wim de Groot.</t>
  </si>
  <si>
    <t>Punten uitwedstrijden (de teams staan op rij 1)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</si>
  <si>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</si>
  <si>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</si>
  <si>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</si>
  <si>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</si>
  <si>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</si>
  <si>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</si>
  <si>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</si>
  <si>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</si>
  <si>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</si>
  <si>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</si>
  <si>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</si>
  <si>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</si>
  <si>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</si>
  <si>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</si>
  <si>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</si>
  <si>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</si>
  <si>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</si>
  <si>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</si>
  <si>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Wim de Groot denkt buiten de hokjes.</t>
  </si>
  <si>
    <t>AAA</t>
  </si>
  <si>
    <t>BBB</t>
  </si>
  <si>
    <t>CCC</t>
  </si>
  <si>
    <t>DDD</t>
  </si>
  <si>
    <t>EEE</t>
  </si>
  <si>
    <t>FFF</t>
  </si>
  <si>
    <t>GGG</t>
  </si>
  <si>
    <t>HHH</t>
  </si>
  <si>
    <t>Dit is een gratis probeerversie voor 8 teams</t>
  </si>
  <si>
    <t>Een versie voor meer of minder teams kunt u hier bestellen.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</si>
</sst>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"/>
    <numFmt numFmtId="174" formatCode="0.00000"/>
    <numFmt numFmtId="175" formatCode="0.0000"/>
    <numFmt numFmtId="176" formatCode="d\ mmm\ yy"/>
    <numFmt numFmtId="177" formatCode="d\ mmm\ yyyy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d\ mmmm\ yyyy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00000000000000000"/>
    <numFmt numFmtId="200" formatCode="0.000000000000000000000000000"/>
    <numFmt numFmtId="201" formatCode="0.0000000000000000000000000000"/>
    <numFmt numFmtId="202" formatCode="0.00000000000000000000000000000"/>
    <numFmt numFmtId="203" formatCode="0.000000000000000000000000000000"/>
    <numFmt numFmtId="204" formatCode="0.0000000000000000000000000000000"/>
    <numFmt numFmtId="205" formatCode="0.00000000000000000000000000000000"/>
    <numFmt numFmtId="206" formatCode="0.000000000000000000000000000000000"/>
    <numFmt numFmtId="207" formatCode="0.0000000000000000000000000000000000"/>
    <numFmt numFmtId="208" formatCode="0.00000000000000000000000000000000000"/>
    <numFmt numFmtId="209" formatCode="0.000000000000000000000000000000000000"/>
    <numFmt numFmtId="210" formatCode="0.0000000000000000000000000000000000000"/>
    <numFmt numFmtId="211" formatCode="0.00000000000000000000000000000000000000"/>
    <numFmt numFmtId="212" formatCode="0.000000000000000000000000000000000000000"/>
    <numFmt numFmtId="213" formatCode="0.0000000000000000000000000000000000000000"/>
    <numFmt numFmtId="214" formatCode="0.000E+00"/>
  </numFmts>
  <fonts count="50">
    <font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u val="single"/>
      <sz val="11"/>
      <color theme="10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 textRotation="90"/>
    </xf>
    <xf numFmtId="14" fontId="4" fillId="34" borderId="10" xfId="0" applyNumberFormat="1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wrapText="1" shrinkToFit="1"/>
    </xf>
    <xf numFmtId="0" fontId="3" fillId="35" borderId="13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 textRotation="90"/>
    </xf>
    <xf numFmtId="0" fontId="4" fillId="35" borderId="15" xfId="0" applyFont="1" applyFill="1" applyBorder="1" applyAlignment="1">
      <alignment horizontal="center" textRotation="90"/>
    </xf>
    <xf numFmtId="0" fontId="4" fillId="35" borderId="11" xfId="0" applyFont="1" applyFill="1" applyBorder="1" applyAlignment="1">
      <alignment horizontal="center" textRotation="90"/>
    </xf>
    <xf numFmtId="0" fontId="3" fillId="35" borderId="11" xfId="0" applyFont="1" applyFill="1" applyBorder="1" applyAlignment="1">
      <alignment horizontal="center" textRotation="90"/>
    </xf>
    <xf numFmtId="0" fontId="4" fillId="34" borderId="13" xfId="0" applyFont="1" applyFill="1" applyBorder="1" applyAlignment="1">
      <alignment horizontal="center" textRotation="90"/>
    </xf>
    <xf numFmtId="0" fontId="4" fillId="34" borderId="11" xfId="0" applyFont="1" applyFill="1" applyBorder="1" applyAlignment="1">
      <alignment horizontal="center" textRotation="90"/>
    </xf>
    <xf numFmtId="1" fontId="3" fillId="34" borderId="11" xfId="0" applyNumberFormat="1" applyFont="1" applyFill="1" applyBorder="1" applyAlignment="1">
      <alignment horizontal="center" textRotation="90"/>
    </xf>
    <xf numFmtId="1" fontId="4" fillId="34" borderId="13" xfId="0" applyNumberFormat="1" applyFont="1" applyFill="1" applyBorder="1" applyAlignment="1">
      <alignment horizontal="center" textRotation="90"/>
    </xf>
    <xf numFmtId="1" fontId="4" fillId="34" borderId="11" xfId="0" applyNumberFormat="1" applyFont="1" applyFill="1" applyBorder="1" applyAlignment="1">
      <alignment horizontal="center" textRotation="90"/>
    </xf>
    <xf numFmtId="1" fontId="4" fillId="34" borderId="16" xfId="0" applyNumberFormat="1" applyFont="1" applyFill="1" applyBorder="1" applyAlignment="1">
      <alignment horizontal="right" textRotation="90"/>
    </xf>
    <xf numFmtId="173" fontId="4" fillId="34" borderId="17" xfId="0" applyNumberFormat="1" applyFont="1" applyFill="1" applyBorder="1" applyAlignment="1">
      <alignment horizontal="right" textRotation="90" wrapText="1"/>
    </xf>
    <xf numFmtId="173" fontId="4" fillId="34" borderId="17" xfId="0" applyNumberFormat="1" applyFont="1" applyFill="1" applyBorder="1" applyAlignment="1">
      <alignment horizontal="center" textRotation="90" wrapText="1"/>
    </xf>
    <xf numFmtId="173" fontId="4" fillId="34" borderId="17" xfId="0" applyNumberFormat="1" applyFont="1" applyFill="1" applyBorder="1" applyAlignment="1" quotePrefix="1">
      <alignment horizontal="center" textRotation="90" wrapText="1"/>
    </xf>
    <xf numFmtId="0" fontId="4" fillId="34" borderId="16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7" fillId="37" borderId="0" xfId="60" applyFont="1" applyFill="1">
      <alignment/>
      <protection/>
    </xf>
    <xf numFmtId="0" fontId="7" fillId="38" borderId="22" xfId="60" applyFont="1" applyFill="1" applyBorder="1">
      <alignment/>
      <protection/>
    </xf>
    <xf numFmtId="0" fontId="7" fillId="38" borderId="23" xfId="60" applyFont="1" applyFill="1" applyBorder="1">
      <alignment/>
      <protection/>
    </xf>
    <xf numFmtId="0" fontId="7" fillId="39" borderId="24" xfId="60" applyFont="1" applyFill="1" applyBorder="1">
      <alignment/>
      <protection/>
    </xf>
    <xf numFmtId="0" fontId="7" fillId="38" borderId="25" xfId="60" applyFont="1" applyFill="1" applyBorder="1">
      <alignment/>
      <protection/>
    </xf>
    <xf numFmtId="0" fontId="7" fillId="34" borderId="26" xfId="60" applyFont="1" applyFill="1" applyBorder="1">
      <alignment/>
      <protection/>
    </xf>
    <xf numFmtId="0" fontId="7" fillId="34" borderId="27" xfId="60" applyFont="1" applyFill="1" applyBorder="1">
      <alignment/>
      <protection/>
    </xf>
    <xf numFmtId="0" fontId="7" fillId="40" borderId="28" xfId="60" applyFont="1" applyFill="1" applyBorder="1">
      <alignment/>
      <protection/>
    </xf>
    <xf numFmtId="0" fontId="7" fillId="38" borderId="25" xfId="60" applyFont="1" applyFill="1" applyBorder="1" applyAlignment="1">
      <alignment vertical="center"/>
      <protection/>
    </xf>
    <xf numFmtId="0" fontId="7" fillId="34" borderId="29" xfId="60" applyFont="1" applyFill="1" applyBorder="1" applyAlignment="1">
      <alignment vertical="center"/>
      <protection/>
    </xf>
    <xf numFmtId="0" fontId="31" fillId="37" borderId="30" xfId="61" applyFont="1" applyFill="1" applyBorder="1" applyAlignment="1">
      <alignment horizontal="center" vertical="center"/>
      <protection/>
    </xf>
    <xf numFmtId="0" fontId="7" fillId="34" borderId="0" xfId="60" applyFont="1" applyFill="1" applyBorder="1" applyAlignment="1">
      <alignment vertical="center"/>
      <protection/>
    </xf>
    <xf numFmtId="0" fontId="7" fillId="40" borderId="28" xfId="60" applyFont="1" applyFill="1" applyBorder="1" applyAlignment="1">
      <alignment vertical="center"/>
      <protection/>
    </xf>
    <xf numFmtId="0" fontId="7" fillId="37" borderId="0" xfId="60" applyFont="1" applyFill="1" applyAlignment="1">
      <alignment vertical="center"/>
      <protection/>
    </xf>
    <xf numFmtId="0" fontId="7" fillId="34" borderId="29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0" xfId="61" applyFont="1" applyFill="1" applyBorder="1">
      <alignment/>
      <protection/>
    </xf>
    <xf numFmtId="0" fontId="7" fillId="37" borderId="0" xfId="60" applyFont="1" applyFill="1" applyBorder="1">
      <alignment/>
      <protection/>
    </xf>
    <xf numFmtId="0" fontId="34" fillId="34" borderId="0" xfId="46" applyFill="1" applyBorder="1" applyAlignment="1" applyProtection="1">
      <alignment/>
      <protection/>
    </xf>
    <xf numFmtId="0" fontId="7" fillId="34" borderId="0" xfId="60" applyFont="1" applyFill="1" applyBorder="1" applyAlignment="1">
      <alignment horizontal="center"/>
      <protection/>
    </xf>
    <xf numFmtId="0" fontId="46" fillId="34" borderId="0" xfId="47" applyFont="1" applyFill="1" applyBorder="1" applyAlignment="1" applyProtection="1">
      <alignment horizontal="center"/>
      <protection/>
    </xf>
    <xf numFmtId="0" fontId="7" fillId="41" borderId="31" xfId="61" applyFont="1" applyFill="1" applyBorder="1">
      <alignment/>
      <protection/>
    </xf>
    <xf numFmtId="0" fontId="7" fillId="41" borderId="32" xfId="61" applyFont="1" applyFill="1" applyBorder="1" applyAlignment="1">
      <alignment horizontal="center"/>
      <protection/>
    </xf>
    <xf numFmtId="0" fontId="46" fillId="41" borderId="32" xfId="46" applyFont="1" applyFill="1" applyBorder="1" applyAlignment="1" applyProtection="1">
      <alignment horizontal="center"/>
      <protection/>
    </xf>
    <xf numFmtId="0" fontId="7" fillId="41" borderId="33" xfId="61" applyFont="1" applyFill="1" applyBorder="1" applyAlignment="1">
      <alignment horizontal="center"/>
      <protection/>
    </xf>
    <xf numFmtId="0" fontId="46" fillId="34" borderId="0" xfId="46" applyFont="1" applyFill="1" applyBorder="1" applyAlignment="1" applyProtection="1">
      <alignment horizontal="center"/>
      <protection/>
    </xf>
    <xf numFmtId="0" fontId="47" fillId="34" borderId="0" xfId="60" applyFont="1" applyFill="1" applyBorder="1" applyAlignment="1">
      <alignment horizontal="center"/>
      <protection/>
    </xf>
    <xf numFmtId="0" fontId="7" fillId="34" borderId="34" xfId="60" applyFont="1" applyFill="1" applyBorder="1">
      <alignment/>
      <protection/>
    </xf>
    <xf numFmtId="0" fontId="7" fillId="34" borderId="35" xfId="60" applyFont="1" applyFill="1" applyBorder="1">
      <alignment/>
      <protection/>
    </xf>
    <xf numFmtId="0" fontId="7" fillId="34" borderId="36" xfId="60" applyFont="1" applyFill="1" applyBorder="1">
      <alignment/>
      <protection/>
    </xf>
    <xf numFmtId="0" fontId="7" fillId="40" borderId="37" xfId="60" applyFont="1" applyFill="1" applyBorder="1">
      <alignment/>
      <protection/>
    </xf>
    <xf numFmtId="0" fontId="7" fillId="40" borderId="38" xfId="60" applyFont="1" applyFill="1" applyBorder="1">
      <alignment/>
      <protection/>
    </xf>
    <xf numFmtId="0" fontId="7" fillId="40" borderId="39" xfId="60" applyFont="1" applyFill="1" applyBorder="1">
      <alignment/>
      <protection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hidden="1"/>
    </xf>
    <xf numFmtId="0" fontId="3" fillId="34" borderId="44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1" fontId="3" fillId="34" borderId="0" xfId="0" applyNumberFormat="1" applyFont="1" applyFill="1" applyBorder="1" applyAlignment="1" applyProtection="1">
      <alignment horizontal="center"/>
      <protection hidden="1"/>
    </xf>
    <xf numFmtId="1" fontId="4" fillId="34" borderId="45" xfId="0" applyNumberFormat="1" applyFont="1" applyFill="1" applyBorder="1" applyAlignment="1" applyProtection="1">
      <alignment horizontal="center"/>
      <protection hidden="1"/>
    </xf>
    <xf numFmtId="0" fontId="3" fillId="34" borderId="46" xfId="0" applyFont="1" applyFill="1" applyBorder="1" applyAlignment="1" applyProtection="1">
      <alignment horizontal="center"/>
      <protection hidden="1"/>
    </xf>
    <xf numFmtId="0" fontId="3" fillId="34" borderId="42" xfId="0" applyFont="1" applyFill="1" applyBorder="1" applyAlignment="1" applyProtection="1">
      <alignment horizontal="left"/>
      <protection hidden="1"/>
    </xf>
    <xf numFmtId="1" fontId="4" fillId="34" borderId="42" xfId="0" applyNumberFormat="1" applyFont="1" applyFill="1" applyBorder="1" applyAlignment="1" applyProtection="1">
      <alignment horizontal="center"/>
      <protection hidden="1"/>
    </xf>
    <xf numFmtId="1" fontId="3" fillId="34" borderId="42" xfId="0" applyNumberFormat="1" applyFont="1" applyFill="1" applyBorder="1" applyAlignment="1" applyProtection="1">
      <alignment horizontal="center"/>
      <protection hidden="1"/>
    </xf>
    <xf numFmtId="1" fontId="4" fillId="34" borderId="47" xfId="0" applyNumberFormat="1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 applyProtection="1">
      <alignment horizontal="left"/>
      <protection hidden="1"/>
    </xf>
    <xf numFmtId="0" fontId="4" fillId="33" borderId="48" xfId="0" applyFont="1" applyFill="1" applyBorder="1" applyAlignment="1" applyProtection="1">
      <alignment horizontal="center"/>
      <protection hidden="1"/>
    </xf>
    <xf numFmtId="0" fontId="4" fillId="35" borderId="49" xfId="0" applyFont="1" applyFill="1" applyBorder="1" applyAlignment="1" applyProtection="1">
      <alignment horizontal="center"/>
      <protection hidden="1"/>
    </xf>
    <xf numFmtId="0" fontId="4" fillId="35" borderId="50" xfId="0" applyFont="1" applyFill="1" applyBorder="1" applyAlignment="1" applyProtection="1">
      <alignment horizontal="center"/>
      <protection hidden="1"/>
    </xf>
    <xf numFmtId="0" fontId="4" fillId="35" borderId="15" xfId="0" applyFont="1" applyFill="1" applyBorder="1" applyAlignment="1" applyProtection="1">
      <alignment horizontal="center"/>
      <protection hidden="1"/>
    </xf>
    <xf numFmtId="0" fontId="3" fillId="35" borderId="15" xfId="0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 horizontal="center"/>
      <protection hidden="1"/>
    </xf>
    <xf numFmtId="0" fontId="4" fillId="35" borderId="20" xfId="0" applyFont="1" applyFill="1" applyBorder="1" applyAlignment="1" applyProtection="1">
      <alignment horizontal="left"/>
      <protection hidden="1"/>
    </xf>
    <xf numFmtId="0" fontId="4" fillId="35" borderId="5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5" borderId="52" xfId="0" applyFont="1" applyFill="1" applyBorder="1" applyAlignment="1" applyProtection="1">
      <alignment horizontal="center"/>
      <protection hidden="1"/>
    </xf>
    <xf numFmtId="0" fontId="4" fillId="35" borderId="53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3" borderId="52" xfId="0" applyFont="1" applyFill="1" applyBorder="1" applyAlignment="1" applyProtection="1">
      <alignment horizontal="center"/>
      <protection hidden="1"/>
    </xf>
    <xf numFmtId="0" fontId="4" fillId="35" borderId="21" xfId="0" applyFont="1" applyFill="1" applyBorder="1" applyAlignment="1" applyProtection="1">
      <alignment horizontal="left"/>
      <protection hidden="1"/>
    </xf>
    <xf numFmtId="0" fontId="4" fillId="35" borderId="54" xfId="0" applyFont="1" applyFill="1" applyBorder="1" applyAlignment="1" applyProtection="1">
      <alignment horizontal="center"/>
      <protection hidden="1"/>
    </xf>
    <xf numFmtId="0" fontId="4" fillId="35" borderId="55" xfId="0" applyFont="1" applyFill="1" applyBorder="1" applyAlignment="1" applyProtection="1">
      <alignment horizontal="center"/>
      <protection hidden="1"/>
    </xf>
    <xf numFmtId="0" fontId="4" fillId="33" borderId="56" xfId="0" applyFont="1" applyFill="1" applyBorder="1" applyAlignment="1" applyProtection="1">
      <alignment horizontal="center"/>
      <protection hidden="1"/>
    </xf>
    <xf numFmtId="0" fontId="4" fillId="35" borderId="42" xfId="0" applyFont="1" applyFill="1" applyBorder="1" applyAlignment="1" applyProtection="1">
      <alignment horizontal="center"/>
      <protection hidden="1"/>
    </xf>
    <xf numFmtId="0" fontId="3" fillId="35" borderId="42" xfId="0" applyFont="1" applyFill="1" applyBorder="1" applyAlignment="1" applyProtection="1">
      <alignment horizontal="center"/>
      <protection hidden="1"/>
    </xf>
    <xf numFmtId="0" fontId="4" fillId="34" borderId="40" xfId="0" applyFont="1" applyFill="1" applyBorder="1" applyAlignment="1" applyProtection="1">
      <alignment horizontal="center"/>
      <protection hidden="1"/>
    </xf>
    <xf numFmtId="0" fontId="4" fillId="34" borderId="42" xfId="0" applyFont="1" applyFill="1" applyBorder="1" applyAlignment="1" applyProtection="1">
      <alignment horizontal="center"/>
      <protection hidden="1"/>
    </xf>
    <xf numFmtId="1" fontId="3" fillId="34" borderId="15" xfId="0" applyNumberFormat="1" applyFont="1" applyFill="1" applyBorder="1" applyAlignment="1" applyProtection="1">
      <alignment horizontal="center"/>
      <protection hidden="1"/>
    </xf>
    <xf numFmtId="1" fontId="4" fillId="34" borderId="14" xfId="0" applyNumberFormat="1" applyFont="1" applyFill="1" applyBorder="1" applyAlignment="1" applyProtection="1">
      <alignment horizontal="center"/>
      <protection hidden="1"/>
    </xf>
    <xf numFmtId="1" fontId="4" fillId="34" borderId="15" xfId="0" applyNumberFormat="1" applyFont="1" applyFill="1" applyBorder="1" applyAlignment="1" applyProtection="1">
      <alignment horizontal="center"/>
      <protection hidden="1"/>
    </xf>
    <xf numFmtId="1" fontId="4" fillId="34" borderId="57" xfId="0" applyNumberFormat="1" applyFont="1" applyFill="1" applyBorder="1" applyAlignment="1" applyProtection="1">
      <alignment horizontal="right"/>
      <protection hidden="1"/>
    </xf>
    <xf numFmtId="178" fontId="4" fillId="34" borderId="18" xfId="0" applyNumberFormat="1" applyFont="1" applyFill="1" applyBorder="1" applyAlignment="1" applyProtection="1">
      <alignment horizontal="right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187" fontId="4" fillId="34" borderId="20" xfId="0" applyNumberFormat="1" applyFont="1" applyFill="1" applyBorder="1" applyAlignment="1" applyProtection="1">
      <alignment horizontal="right"/>
      <protection hidden="1"/>
    </xf>
    <xf numFmtId="0" fontId="4" fillId="34" borderId="41" xfId="0" applyFont="1" applyFill="1" applyBorder="1" applyAlignment="1" applyProtection="1">
      <alignment horizontal="left"/>
      <protection hidden="1"/>
    </xf>
    <xf numFmtId="1" fontId="4" fillId="34" borderId="18" xfId="0" applyNumberFormat="1" applyFont="1" applyFill="1" applyBorder="1" applyAlignment="1" applyProtection="1">
      <alignment horizontal="center"/>
      <protection hidden="1"/>
    </xf>
    <xf numFmtId="1" fontId="4" fillId="34" borderId="41" xfId="0" applyNumberFormat="1" applyFont="1" applyFill="1" applyBorder="1" applyAlignment="1" applyProtection="1">
      <alignment horizontal="right"/>
      <protection hidden="1"/>
    </xf>
    <xf numFmtId="0" fontId="4" fillId="34" borderId="20" xfId="0" applyFont="1" applyFill="1" applyBorder="1" applyAlignment="1" applyProtection="1">
      <alignment horizontal="left"/>
      <protection hidden="1"/>
    </xf>
    <xf numFmtId="1" fontId="4" fillId="34" borderId="40" xfId="0" applyNumberFormat="1" applyFont="1" applyFill="1" applyBorder="1" applyAlignment="1" applyProtection="1">
      <alignment horizontal="center"/>
      <protection hidden="1"/>
    </xf>
    <xf numFmtId="1" fontId="4" fillId="34" borderId="43" xfId="0" applyNumberFormat="1" applyFont="1" applyFill="1" applyBorder="1" applyAlignment="1" applyProtection="1">
      <alignment horizontal="right"/>
      <protection hidden="1"/>
    </xf>
    <xf numFmtId="178" fontId="4" fillId="34" borderId="40" xfId="0" applyNumberFormat="1" applyFont="1" applyFill="1" applyBorder="1" applyAlignment="1" applyProtection="1">
      <alignment horizontal="right"/>
      <protection hidden="1"/>
    </xf>
    <xf numFmtId="0" fontId="4" fillId="34" borderId="21" xfId="0" applyFont="1" applyFill="1" applyBorder="1" applyAlignment="1" applyProtection="1">
      <alignment horizontal="left"/>
      <protection hidden="1"/>
    </xf>
    <xf numFmtId="187" fontId="4" fillId="34" borderId="21" xfId="0" applyNumberFormat="1" applyFont="1" applyFill="1" applyBorder="1" applyAlignment="1" applyProtection="1">
      <alignment horizontal="right"/>
      <protection hidden="1"/>
    </xf>
    <xf numFmtId="0" fontId="4" fillId="34" borderId="43" xfId="0" applyFont="1" applyFill="1" applyBorder="1" applyAlignment="1" applyProtection="1">
      <alignment horizontal="left"/>
      <protection hidden="1"/>
    </xf>
    <xf numFmtId="0" fontId="4" fillId="35" borderId="14" xfId="0" applyFont="1" applyFill="1" applyBorder="1" applyAlignment="1" applyProtection="1">
      <alignment horizontal="left"/>
      <protection hidden="1"/>
    </xf>
    <xf numFmtId="0" fontId="4" fillId="35" borderId="15" xfId="0" applyFont="1" applyFill="1" applyBorder="1" applyAlignment="1" applyProtection="1">
      <alignment horizontal="left"/>
      <protection hidden="1"/>
    </xf>
    <xf numFmtId="0" fontId="4" fillId="35" borderId="57" xfId="0" applyFont="1" applyFill="1" applyBorder="1" applyAlignment="1" applyProtection="1">
      <alignment horizontal="center"/>
      <protection hidden="1"/>
    </xf>
    <xf numFmtId="0" fontId="4" fillId="35" borderId="18" xfId="0" applyFont="1" applyFill="1" applyBorder="1" applyAlignment="1" applyProtection="1">
      <alignment horizontal="left"/>
      <protection hidden="1"/>
    </xf>
    <xf numFmtId="0" fontId="4" fillId="33" borderId="53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1" fontId="4" fillId="35" borderId="20" xfId="0" applyNumberFormat="1" applyFont="1" applyFill="1" applyBorder="1" applyAlignment="1" applyProtection="1">
      <alignment horizontal="right"/>
      <protection hidden="1"/>
    </xf>
    <xf numFmtId="0" fontId="4" fillId="35" borderId="18" xfId="0" applyFont="1" applyFill="1" applyBorder="1" applyAlignment="1" applyProtection="1">
      <alignment horizontal="center"/>
      <protection hidden="1"/>
    </xf>
    <xf numFmtId="0" fontId="4" fillId="35" borderId="41" xfId="0" applyFont="1" applyFill="1" applyBorder="1" applyAlignment="1" applyProtection="1">
      <alignment horizontal="center"/>
      <protection hidden="1"/>
    </xf>
    <xf numFmtId="1" fontId="3" fillId="35" borderId="20" xfId="0" applyNumberFormat="1" applyFont="1" applyFill="1" applyBorder="1" applyAlignment="1" applyProtection="1">
      <alignment horizontal="right"/>
      <protection hidden="1"/>
    </xf>
    <xf numFmtId="0" fontId="3" fillId="35" borderId="18" xfId="0" applyFont="1" applyFill="1" applyBorder="1" applyAlignment="1" applyProtection="1">
      <alignment horizontal="center"/>
      <protection hidden="1"/>
    </xf>
    <xf numFmtId="0" fontId="3" fillId="35" borderId="41" xfId="0" applyFont="1" applyFill="1" applyBorder="1" applyAlignment="1" applyProtection="1">
      <alignment horizontal="center"/>
      <protection hidden="1"/>
    </xf>
    <xf numFmtId="1" fontId="4" fillId="35" borderId="21" xfId="0" applyNumberFormat="1" applyFont="1" applyFill="1" applyBorder="1" applyAlignment="1" applyProtection="1">
      <alignment horizontal="right"/>
      <protection hidden="1"/>
    </xf>
    <xf numFmtId="0" fontId="4" fillId="35" borderId="40" xfId="0" applyFont="1" applyFill="1" applyBorder="1" applyAlignment="1" applyProtection="1">
      <alignment horizontal="center"/>
      <protection hidden="1"/>
    </xf>
    <xf numFmtId="0" fontId="4" fillId="35" borderId="43" xfId="0" applyFont="1" applyFill="1" applyBorder="1" applyAlignment="1" applyProtection="1">
      <alignment horizontal="center"/>
      <protection hidden="1"/>
    </xf>
    <xf numFmtId="185" fontId="4" fillId="39" borderId="11" xfId="0" applyNumberFormat="1" applyFont="1" applyFill="1" applyBorder="1" applyAlignment="1" applyProtection="1">
      <alignment horizontal="left"/>
      <protection locked="0"/>
    </xf>
    <xf numFmtId="185" fontId="4" fillId="39" borderId="16" xfId="0" applyNumberFormat="1" applyFont="1" applyFill="1" applyBorder="1" applyAlignment="1" applyProtection="1">
      <alignment horizontal="left"/>
      <protection locked="0"/>
    </xf>
    <xf numFmtId="0" fontId="4" fillId="35" borderId="13" xfId="0" applyFont="1" applyFill="1" applyBorder="1" applyAlignment="1">
      <alignment horizontal="right" textRotation="90"/>
    </xf>
    <xf numFmtId="0" fontId="4" fillId="35" borderId="11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" fillId="34" borderId="29" xfId="60" applyFont="1" applyFill="1" applyBorder="1" applyAlignment="1">
      <alignment horizontal="center"/>
      <protection/>
    </xf>
    <xf numFmtId="0" fontId="7" fillId="34" borderId="0" xfId="61" applyFont="1" applyFill="1" applyBorder="1" applyAlignment="1">
      <alignment horizontal="center"/>
      <protection/>
    </xf>
    <xf numFmtId="0" fontId="48" fillId="34" borderId="0" xfId="46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 3" xfId="46"/>
    <cellStyle name="Hyperlink_#Auteursrecht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Neutraal" xfId="55"/>
    <cellStyle name="Notitie" xfId="56"/>
    <cellStyle name="Ongeldig" xfId="57"/>
    <cellStyle name="Percent" xfId="58"/>
    <cellStyle name="Standaard 2" xfId="59"/>
    <cellStyle name="Standaard_#Auteursrecht" xfId="60"/>
    <cellStyle name="Standaard_Auteursrecht 2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dxfs count="6"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43"/>
      </font>
    </dxf>
    <dxf>
      <font>
        <color rgb="FFFFFF99"/>
      </font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12</xdr:col>
      <xdr:colOff>314325</xdr:colOff>
      <xdr:row>39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2006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hyperlink" Target="http://www.exceltekstenuitleg.nl/competitieschemas-bestellen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45" customWidth="1"/>
    <col min="2" max="2" width="0.85546875" style="45" customWidth="1"/>
    <col min="3" max="3" width="3.7109375" style="45" customWidth="1"/>
    <col min="4" max="4" width="67.57421875" style="45" bestFit="1" customWidth="1"/>
    <col min="5" max="5" width="3.7109375" style="45" customWidth="1"/>
    <col min="6" max="6" width="0.85546875" style="45" customWidth="1"/>
    <col min="7" max="16384" width="9.140625" style="45" customWidth="1"/>
  </cols>
  <sheetData>
    <row r="1" ht="15.75" thickBot="1"/>
    <row r="2" spans="2:6" ht="3.75" customHeight="1">
      <c r="B2" s="46"/>
      <c r="C2" s="47"/>
      <c r="D2" s="47"/>
      <c r="E2" s="47"/>
      <c r="F2" s="48"/>
    </row>
    <row r="3" spans="2:6" ht="15" customHeight="1">
      <c r="B3" s="49"/>
      <c r="C3" s="50"/>
      <c r="D3" s="51"/>
      <c r="E3" s="51"/>
      <c r="F3" s="52"/>
    </row>
    <row r="4" spans="2:6" s="58" customFormat="1" ht="15" customHeight="1" thickBot="1">
      <c r="B4" s="53"/>
      <c r="C4" s="54"/>
      <c r="D4" s="55" t="s">
        <v>44</v>
      </c>
      <c r="E4" s="56"/>
      <c r="F4" s="57"/>
    </row>
    <row r="5" spans="2:6" ht="15" customHeight="1">
      <c r="B5" s="49"/>
      <c r="C5" s="59"/>
      <c r="D5" s="60"/>
      <c r="E5" s="60"/>
      <c r="F5" s="52"/>
    </row>
    <row r="6" spans="2:6" ht="15" customHeight="1">
      <c r="B6" s="49"/>
      <c r="C6" s="59"/>
      <c r="D6" s="61" t="s">
        <v>46</v>
      </c>
      <c r="E6" s="60"/>
      <c r="F6" s="52"/>
    </row>
    <row r="7" spans="2:6" ht="15" customHeight="1">
      <c r="B7" s="49"/>
      <c r="C7" s="59"/>
      <c r="D7" s="61" t="s">
        <v>48</v>
      </c>
      <c r="E7" s="60"/>
      <c r="F7" s="52"/>
    </row>
    <row r="8" spans="2:6" ht="15" customHeight="1">
      <c r="B8" s="49"/>
      <c r="C8" s="172"/>
      <c r="D8" s="173"/>
      <c r="E8" s="64"/>
      <c r="F8" s="52"/>
    </row>
    <row r="9" spans="2:6" ht="15" customHeight="1">
      <c r="B9" s="49"/>
      <c r="C9" s="172"/>
      <c r="D9" s="173" t="s">
        <v>75</v>
      </c>
      <c r="E9" s="64"/>
      <c r="F9" s="52"/>
    </row>
    <row r="10" spans="2:6" ht="15" customHeight="1">
      <c r="B10" s="49"/>
      <c r="C10" s="59"/>
      <c r="D10" s="174" t="s">
        <v>76</v>
      </c>
      <c r="E10" s="60"/>
      <c r="F10" s="52"/>
    </row>
    <row r="11" spans="2:6" ht="15" customHeight="1">
      <c r="B11" s="49"/>
      <c r="C11" s="59"/>
      <c r="D11" s="174"/>
      <c r="E11" s="60"/>
      <c r="F11" s="52"/>
    </row>
    <row r="12" spans="2:6" ht="15" customHeight="1">
      <c r="B12" s="49"/>
      <c r="C12" s="59"/>
      <c r="D12" s="61" t="s">
        <v>49</v>
      </c>
      <c r="E12" s="60"/>
      <c r="F12" s="52"/>
    </row>
    <row r="13" spans="2:6" ht="15" customHeight="1">
      <c r="B13" s="49"/>
      <c r="C13" s="59"/>
      <c r="D13" s="60" t="s">
        <v>50</v>
      </c>
      <c r="E13" s="60"/>
      <c r="F13" s="52"/>
    </row>
    <row r="14" spans="2:6" ht="15" customHeight="1">
      <c r="B14" s="49"/>
      <c r="C14" s="59"/>
      <c r="D14" s="60" t="s">
        <v>51</v>
      </c>
      <c r="E14" s="60"/>
      <c r="F14" s="52"/>
    </row>
    <row r="15" spans="2:6" ht="15" customHeight="1">
      <c r="B15" s="49"/>
      <c r="C15" s="59"/>
      <c r="D15" s="60" t="s">
        <v>52</v>
      </c>
      <c r="E15" s="60"/>
      <c r="F15" s="52"/>
    </row>
    <row r="16" spans="2:7" ht="15" customHeight="1">
      <c r="B16" s="49"/>
      <c r="C16" s="59"/>
      <c r="D16" s="60" t="s">
        <v>53</v>
      </c>
      <c r="E16" s="60"/>
      <c r="F16" s="52"/>
      <c r="G16" s="62"/>
    </row>
    <row r="17" spans="2:7" ht="15" customHeight="1">
      <c r="B17" s="49"/>
      <c r="C17" s="59"/>
      <c r="D17" s="60"/>
      <c r="E17" s="60"/>
      <c r="F17" s="52"/>
      <c r="G17" s="62"/>
    </row>
    <row r="18" spans="2:7" ht="15" customHeight="1">
      <c r="B18" s="49"/>
      <c r="C18" s="59"/>
      <c r="D18" s="60" t="s">
        <v>54</v>
      </c>
      <c r="E18" s="60"/>
      <c r="F18" s="52"/>
      <c r="G18" s="62"/>
    </row>
    <row r="19" spans="2:7" ht="15" customHeight="1">
      <c r="B19" s="49"/>
      <c r="C19" s="59"/>
      <c r="D19" s="60" t="s">
        <v>55</v>
      </c>
      <c r="E19" s="60"/>
      <c r="F19" s="52"/>
      <c r="G19" s="62"/>
    </row>
    <row r="20" spans="2:7" ht="15" customHeight="1">
      <c r="B20" s="49"/>
      <c r="C20" s="59"/>
      <c r="D20" s="60" t="s">
        <v>56</v>
      </c>
      <c r="E20" s="60"/>
      <c r="F20" s="52"/>
      <c r="G20" s="62"/>
    </row>
    <row r="21" spans="2:7" ht="15" customHeight="1">
      <c r="B21" s="49"/>
      <c r="C21" s="59"/>
      <c r="D21" s="60" t="s">
        <v>57</v>
      </c>
      <c r="E21" s="60"/>
      <c r="F21" s="52"/>
      <c r="G21" s="62"/>
    </row>
    <row r="22" spans="2:7" ht="15" customHeight="1">
      <c r="B22" s="49"/>
      <c r="C22" s="59"/>
      <c r="D22" s="63" t="s">
        <v>58</v>
      </c>
      <c r="E22" s="60"/>
      <c r="F22" s="52"/>
      <c r="G22" s="62"/>
    </row>
    <row r="23" spans="2:7" ht="15" customHeight="1">
      <c r="B23" s="49"/>
      <c r="C23" s="59"/>
      <c r="D23" s="60"/>
      <c r="E23" s="60"/>
      <c r="F23" s="52"/>
      <c r="G23" s="62"/>
    </row>
    <row r="24" spans="2:7" ht="15" customHeight="1">
      <c r="B24" s="49"/>
      <c r="C24" s="59"/>
      <c r="D24" s="64" t="s">
        <v>59</v>
      </c>
      <c r="E24" s="60"/>
      <c r="F24" s="52"/>
      <c r="G24" s="62"/>
    </row>
    <row r="25" spans="2:7" ht="15" customHeight="1">
      <c r="B25" s="49"/>
      <c r="C25" s="59"/>
      <c r="D25" s="65" t="s">
        <v>60</v>
      </c>
      <c r="E25" s="60"/>
      <c r="F25" s="52"/>
      <c r="G25" s="62"/>
    </row>
    <row r="26" spans="2:7" ht="15" customHeight="1">
      <c r="B26" s="49"/>
      <c r="C26" s="59"/>
      <c r="D26" s="61"/>
      <c r="E26" s="60"/>
      <c r="F26" s="52"/>
      <c r="G26" s="62"/>
    </row>
    <row r="27" spans="2:7" ht="15" customHeight="1">
      <c r="B27" s="49"/>
      <c r="C27" s="59"/>
      <c r="D27" s="66"/>
      <c r="E27" s="60"/>
      <c r="F27" s="52"/>
      <c r="G27" s="62"/>
    </row>
    <row r="28" spans="2:7" ht="15" customHeight="1">
      <c r="B28" s="49"/>
      <c r="C28" s="59"/>
      <c r="D28" s="67" t="s">
        <v>61</v>
      </c>
      <c r="E28" s="60"/>
      <c r="F28" s="52"/>
      <c r="G28" s="62"/>
    </row>
    <row r="29" spans="2:7" ht="15" customHeight="1">
      <c r="B29" s="49"/>
      <c r="C29" s="59"/>
      <c r="D29" s="67" t="s">
        <v>62</v>
      </c>
      <c r="E29" s="60"/>
      <c r="F29" s="52"/>
      <c r="G29" s="62"/>
    </row>
    <row r="30" spans="2:7" ht="15" customHeight="1">
      <c r="B30" s="49"/>
      <c r="C30" s="59"/>
      <c r="D30" s="68" t="s">
        <v>63</v>
      </c>
      <c r="E30" s="60"/>
      <c r="F30" s="52"/>
      <c r="G30" s="62"/>
    </row>
    <row r="31" spans="2:7" ht="15" customHeight="1">
      <c r="B31" s="49"/>
      <c r="C31" s="59"/>
      <c r="D31" s="67" t="s">
        <v>64</v>
      </c>
      <c r="E31" s="60"/>
      <c r="F31" s="52"/>
      <c r="G31" s="62"/>
    </row>
    <row r="32" spans="2:7" ht="15" customHeight="1" thickBot="1">
      <c r="B32" s="49"/>
      <c r="C32" s="59"/>
      <c r="D32" s="69"/>
      <c r="E32" s="60"/>
      <c r="F32" s="52"/>
      <c r="G32" s="62"/>
    </row>
    <row r="33" spans="2:7" ht="15" customHeight="1">
      <c r="B33" s="49"/>
      <c r="C33" s="59"/>
      <c r="D33" s="61"/>
      <c r="E33" s="60"/>
      <c r="F33" s="52"/>
      <c r="G33" s="62"/>
    </row>
    <row r="34" spans="2:6" ht="15" customHeight="1">
      <c r="B34" s="49"/>
      <c r="C34" s="59"/>
      <c r="D34" s="64" t="s">
        <v>65</v>
      </c>
      <c r="E34" s="60"/>
      <c r="F34" s="52"/>
    </row>
    <row r="35" spans="2:6" ht="15" customHeight="1">
      <c r="B35" s="49"/>
      <c r="C35" s="59"/>
      <c r="D35" s="70" t="s">
        <v>45</v>
      </c>
      <c r="E35" s="60"/>
      <c r="F35" s="52"/>
    </row>
    <row r="36" spans="2:6" ht="15" customHeight="1">
      <c r="B36" s="49"/>
      <c r="C36" s="59"/>
      <c r="D36" s="60"/>
      <c r="E36" s="60"/>
      <c r="F36" s="52"/>
    </row>
    <row r="37" spans="2:6" ht="15" customHeight="1">
      <c r="B37" s="49"/>
      <c r="C37" s="59"/>
      <c r="D37" s="71" t="s">
        <v>66</v>
      </c>
      <c r="E37" s="60"/>
      <c r="F37" s="52"/>
    </row>
    <row r="38" spans="2:6" ht="15" customHeight="1">
      <c r="B38" s="49"/>
      <c r="C38" s="72"/>
      <c r="D38" s="73"/>
      <c r="E38" s="74"/>
      <c r="F38" s="52"/>
    </row>
    <row r="39" spans="2:6" ht="3.75" customHeight="1" thickBot="1">
      <c r="B39" s="75"/>
      <c r="C39" s="76"/>
      <c r="D39" s="76"/>
      <c r="E39" s="76"/>
      <c r="F39" s="77"/>
    </row>
    <row r="40" ht="15"/>
    <row r="43" ht="15">
      <c r="G43" s="62"/>
    </row>
    <row r="45" ht="15">
      <c r="G45" s="62"/>
    </row>
    <row r="46" ht="15">
      <c r="G46" s="62"/>
    </row>
  </sheetData>
  <sheetProtection/>
  <hyperlinks>
    <hyperlink ref="D34" r:id="rId1" display="Kijk ook eens op www.exceltekstenuitleg.nl"/>
    <hyperlink ref="D35" r:id="rId2" display="www.exceltekstenuitleg.nl"/>
    <hyperlink ref="D25" r:id="rId3" display="info@exceltekstenuitleg.nl"/>
    <hyperlink ref="D22" r:id="rId4" display="* plaats daarbij een link naar www.exceltekstenuitleg.nl "/>
    <hyperlink ref="D30" r:id="rId5" display="Huur mij in voor een cursus op uw bedrijf!"/>
    <hyperlink ref="D10" r:id="rId6" display="De volledige versie kunt u hier bestellen.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1"/>
  <sheetViews>
    <sheetView zoomScalePageLayoutView="0" workbookViewId="0" topLeftCell="A1">
      <selection activeCell="N2" sqref="N2"/>
    </sheetView>
  </sheetViews>
  <sheetFormatPr defaultColWidth="9.140625" defaultRowHeight="12.75" outlineLevelCol="1"/>
  <cols>
    <col min="1" max="1" width="1.421875" style="25" customWidth="1"/>
    <col min="2" max="2" width="3.140625" style="39" hidden="1" customWidth="1" outlineLevel="1"/>
    <col min="3" max="3" width="3.57421875" style="27" customWidth="1" collapsed="1"/>
    <col min="4" max="4" width="18.421875" style="32" bestFit="1" customWidth="1"/>
    <col min="5" max="5" width="4.421875" style="35" bestFit="1" customWidth="1"/>
    <col min="6" max="6" width="4.00390625" style="35" bestFit="1" customWidth="1"/>
    <col min="7" max="7" width="4.7109375" style="35" bestFit="1" customWidth="1"/>
    <col min="8" max="8" width="3.8515625" style="35" bestFit="1" customWidth="1"/>
    <col min="9" max="9" width="4.28125" style="35" customWidth="1"/>
    <col min="10" max="10" width="3.00390625" style="35" bestFit="1" customWidth="1"/>
    <col min="11" max="11" width="1.57421875" style="35" bestFit="1" customWidth="1"/>
    <col min="12" max="12" width="3.00390625" style="35" bestFit="1" customWidth="1"/>
    <col min="13" max="13" width="0.85546875" style="25" customWidth="1"/>
    <col min="14" max="14" width="15.7109375" style="32" customWidth="1"/>
    <col min="15" max="15" width="2.140625" style="27" customWidth="1"/>
    <col min="16" max="16" width="1.57421875" style="27" customWidth="1"/>
    <col min="17" max="17" width="2.140625" style="27" customWidth="1"/>
    <col min="18" max="18" width="2.140625" style="27" bestFit="1" customWidth="1"/>
    <col min="19" max="19" width="1.57421875" style="27" customWidth="1"/>
    <col min="20" max="21" width="2.140625" style="27" bestFit="1" customWidth="1"/>
    <col min="22" max="22" width="1.57421875" style="27" customWidth="1"/>
    <col min="23" max="24" width="2.140625" style="27" bestFit="1" customWidth="1"/>
    <col min="25" max="25" width="1.57421875" style="27" customWidth="1"/>
    <col min="26" max="27" width="2.140625" style="27" bestFit="1" customWidth="1"/>
    <col min="28" max="28" width="1.57421875" style="27" customWidth="1"/>
    <col min="29" max="30" width="2.140625" style="27" bestFit="1" customWidth="1"/>
    <col min="31" max="31" width="1.57421875" style="27" customWidth="1"/>
    <col min="32" max="33" width="2.140625" style="27" bestFit="1" customWidth="1"/>
    <col min="34" max="34" width="1.57421875" style="27" customWidth="1"/>
    <col min="35" max="36" width="2.140625" style="27" bestFit="1" customWidth="1"/>
    <col min="37" max="37" width="1.57421875" style="27" customWidth="1"/>
    <col min="38" max="38" width="2.140625" style="27" bestFit="1" customWidth="1"/>
    <col min="39" max="39" width="15.7109375" style="27" hidden="1" customWidth="1" outlineLevel="1"/>
    <col min="40" max="50" width="3.28125" style="24" hidden="1" customWidth="1" outlineLevel="1"/>
    <col min="51" max="51" width="3.28125" style="27" hidden="1" customWidth="1" outlineLevel="1"/>
    <col min="52" max="52" width="3.28125" style="25" hidden="1" customWidth="1" outlineLevel="1"/>
    <col min="53" max="54" width="3.28125" style="27" hidden="1" customWidth="1" outlineLevel="1"/>
    <col min="55" max="55" width="3.8515625" style="27" bestFit="1" customWidth="1" collapsed="1"/>
    <col min="56" max="58" width="3.8515625" style="27" bestFit="1" customWidth="1"/>
    <col min="59" max="59" width="3.8515625" style="27" customWidth="1"/>
    <col min="60" max="60" width="3.8515625" style="34" bestFit="1" customWidth="1"/>
    <col min="61" max="63" width="3.8515625" style="35" bestFit="1" customWidth="1"/>
    <col min="64" max="64" width="11.140625" style="36" hidden="1" customWidth="1" outlineLevel="1"/>
    <col min="65" max="65" width="10.00390625" style="27" hidden="1" customWidth="1" outlineLevel="1"/>
    <col min="66" max="66" width="17.8515625" style="37" hidden="1" customWidth="1" outlineLevel="1"/>
    <col min="67" max="67" width="11.00390625" style="30" hidden="1" customWidth="1" outlineLevel="1"/>
    <col min="68" max="68" width="9.140625" style="27" customWidth="1" collapsed="1"/>
    <col min="69" max="79" width="9.140625" style="27" customWidth="1"/>
    <col min="80" max="82" width="9.140625" style="24" customWidth="1"/>
    <col min="83" max="83" width="2.00390625" style="24" bestFit="1" customWidth="1"/>
    <col min="84" max="85" width="9.140625" style="24" customWidth="1"/>
    <col min="86" max="86" width="2.00390625" style="24" bestFit="1" customWidth="1"/>
    <col min="87" max="88" width="9.140625" style="24" customWidth="1"/>
    <col min="89" max="89" width="2.00390625" style="24" bestFit="1" customWidth="1"/>
    <col min="90" max="91" width="9.140625" style="24" customWidth="1"/>
    <col min="92" max="92" width="2.00390625" style="24" bestFit="1" customWidth="1"/>
    <col min="93" max="16384" width="9.140625" style="24" customWidth="1"/>
  </cols>
  <sheetData>
    <row r="1" spans="1:79" ht="74.25" customHeight="1">
      <c r="A1" s="1"/>
      <c r="B1" s="2"/>
      <c r="C1" s="3"/>
      <c r="D1" s="4" t="s">
        <v>0</v>
      </c>
      <c r="E1" s="5" t="s">
        <v>1</v>
      </c>
      <c r="F1" s="5" t="s">
        <v>3</v>
      </c>
      <c r="G1" s="5" t="s">
        <v>4</v>
      </c>
      <c r="H1" s="5" t="s">
        <v>5</v>
      </c>
      <c r="I1" s="6" t="s">
        <v>2</v>
      </c>
      <c r="J1" s="5" t="s">
        <v>6</v>
      </c>
      <c r="K1" s="5"/>
      <c r="L1" s="7" t="s">
        <v>7</v>
      </c>
      <c r="M1" s="1"/>
      <c r="N1" s="8" t="s">
        <v>36</v>
      </c>
      <c r="O1" s="167" t="str">
        <f>N2</f>
        <v>AAA</v>
      </c>
      <c r="P1" s="170"/>
      <c r="Q1" s="171"/>
      <c r="R1" s="167" t="str">
        <f>N3</f>
        <v>BBB</v>
      </c>
      <c r="S1" s="168"/>
      <c r="T1" s="169"/>
      <c r="U1" s="167" t="str">
        <f>N4</f>
        <v>CCC</v>
      </c>
      <c r="V1" s="168"/>
      <c r="W1" s="169"/>
      <c r="X1" s="167" t="str">
        <f>N5</f>
        <v>DDD</v>
      </c>
      <c r="Y1" s="168"/>
      <c r="Z1" s="169"/>
      <c r="AA1" s="167" t="str">
        <f>N6</f>
        <v>EEE</v>
      </c>
      <c r="AB1" s="168"/>
      <c r="AC1" s="169"/>
      <c r="AD1" s="167" t="str">
        <f>N7</f>
        <v>FFF</v>
      </c>
      <c r="AE1" s="168"/>
      <c r="AF1" s="169"/>
      <c r="AG1" s="167" t="str">
        <f>N8</f>
        <v>GGG</v>
      </c>
      <c r="AH1" s="168"/>
      <c r="AI1" s="169"/>
      <c r="AJ1" s="167" t="str">
        <f>N9</f>
        <v>HHH</v>
      </c>
      <c r="AK1" s="168"/>
      <c r="AL1" s="169"/>
      <c r="AM1" s="9" t="s">
        <v>8</v>
      </c>
      <c r="AN1" s="10" t="str">
        <f>N2</f>
        <v>AAA</v>
      </c>
      <c r="AO1" s="11" t="str">
        <f>N3</f>
        <v>BBB</v>
      </c>
      <c r="AP1" s="11" t="str">
        <f>N4</f>
        <v>CCC</v>
      </c>
      <c r="AQ1" s="11" t="str">
        <f>N5</f>
        <v>DDD</v>
      </c>
      <c r="AR1" s="11" t="str">
        <f>N6</f>
        <v>EEE</v>
      </c>
      <c r="AS1" s="11" t="str">
        <f>N7</f>
        <v>FFF</v>
      </c>
      <c r="AT1" s="11" t="str">
        <f>N8</f>
        <v>GGG</v>
      </c>
      <c r="AU1" s="11" t="str">
        <f>N9</f>
        <v>HHH</v>
      </c>
      <c r="AV1" s="12" t="s">
        <v>9</v>
      </c>
      <c r="AW1" s="12" t="s">
        <v>10</v>
      </c>
      <c r="AX1" s="12" t="s">
        <v>11</v>
      </c>
      <c r="AY1" s="12" t="s">
        <v>12</v>
      </c>
      <c r="AZ1" s="13" t="s">
        <v>8</v>
      </c>
      <c r="BA1" s="12" t="s">
        <v>13</v>
      </c>
      <c r="BB1" s="12" t="s">
        <v>14</v>
      </c>
      <c r="BC1" s="14" t="s">
        <v>15</v>
      </c>
      <c r="BD1" s="15" t="s">
        <v>16</v>
      </c>
      <c r="BE1" s="15" t="s">
        <v>17</v>
      </c>
      <c r="BF1" s="15" t="s">
        <v>18</v>
      </c>
      <c r="BG1" s="15" t="s">
        <v>43</v>
      </c>
      <c r="BH1" s="16" t="s">
        <v>19</v>
      </c>
      <c r="BI1" s="17" t="s">
        <v>20</v>
      </c>
      <c r="BJ1" s="18" t="s">
        <v>21</v>
      </c>
      <c r="BK1" s="19" t="s">
        <v>22</v>
      </c>
      <c r="BL1" s="20" t="s">
        <v>23</v>
      </c>
      <c r="BM1" s="21" t="s">
        <v>24</v>
      </c>
      <c r="BN1" s="22" t="s">
        <v>25</v>
      </c>
      <c r="BO1" s="23" t="s">
        <v>26</v>
      </c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</row>
    <row r="2" spans="2:92" ht="12.75">
      <c r="B2" s="95">
        <v>1</v>
      </c>
      <c r="C2" s="96">
        <v>1</v>
      </c>
      <c r="D2" s="97" t="str">
        <f aca="true" t="shared" si="0" ref="D2:D9">VLOOKUP(LARGE(BN$1:BN$65536,B2),BN$1:BO$65536,2,0)</f>
        <v>AAA</v>
      </c>
      <c r="E2" s="98">
        <f aca="true" t="shared" si="1" ref="E2:E9">SUMIF(N$1:N$65536,D2,BC$1:BC$65536)</f>
        <v>0</v>
      </c>
      <c r="F2" s="98">
        <f aca="true" t="shared" si="2" ref="F2:F9">SUMIF(N$1:N$65536,D2,BD$1:BD$65536)</f>
        <v>0</v>
      </c>
      <c r="G2" s="98">
        <f aca="true" t="shared" si="3" ref="G2:G9">SUMIF(N$1:N$65536,D2,BE$1:BE$65536)</f>
        <v>0</v>
      </c>
      <c r="H2" s="98">
        <f aca="true" t="shared" si="4" ref="H2:H9">E2-F2-G2</f>
        <v>0</v>
      </c>
      <c r="I2" s="99">
        <f aca="true" t="shared" si="5" ref="I2:I9">SUMIF(N$1:N$65536,D2,BH$1:BH$65536)</f>
        <v>0</v>
      </c>
      <c r="J2" s="98">
        <f aca="true" t="shared" si="6" ref="J2:J9">SUMIF(N$1:N$65536,D2,BI$1:BI$65536)</f>
        <v>0</v>
      </c>
      <c r="K2" s="98" t="s">
        <v>7</v>
      </c>
      <c r="L2" s="100">
        <f aca="true" t="shared" si="7" ref="L2:L9">SUMIF(N$1:N$65536,D2,BJ$1:BJ$65536)</f>
        <v>0</v>
      </c>
      <c r="N2" s="78" t="s">
        <v>67</v>
      </c>
      <c r="O2" s="80"/>
      <c r="P2" s="81"/>
      <c r="Q2" s="82"/>
      <c r="R2" s="83"/>
      <c r="S2" s="84" t="s">
        <v>7</v>
      </c>
      <c r="T2" s="85"/>
      <c r="U2" s="83"/>
      <c r="V2" s="84" t="s">
        <v>7</v>
      </c>
      <c r="W2" s="85"/>
      <c r="X2" s="83"/>
      <c r="Y2" s="84" t="s">
        <v>7</v>
      </c>
      <c r="Z2" s="85"/>
      <c r="AA2" s="83"/>
      <c r="AB2" s="84" t="s">
        <v>7</v>
      </c>
      <c r="AC2" s="85"/>
      <c r="AD2" s="83"/>
      <c r="AE2" s="84" t="s">
        <v>7</v>
      </c>
      <c r="AF2" s="85"/>
      <c r="AG2" s="83"/>
      <c r="AH2" s="84" t="s">
        <v>7</v>
      </c>
      <c r="AI2" s="85"/>
      <c r="AJ2" s="83"/>
      <c r="AK2" s="84" t="s">
        <v>7</v>
      </c>
      <c r="AL2" s="85"/>
      <c r="AM2" s="106" t="str">
        <f aca="true" t="shared" si="8" ref="AM2:AM9">N2</f>
        <v>AAA</v>
      </c>
      <c r="AN2" s="107"/>
      <c r="AO2" s="108">
        <f>IF(T2="","",IF(R2&gt;T2,3,IF(R2=T2,1,0)))</f>
      </c>
      <c r="AP2" s="108">
        <f>IF(W2="","",IF(U2&gt;W2,3,IF(U2=W2,1,0)))</f>
      </c>
      <c r="AQ2" s="108">
        <f>IF(Z2="","",IF(X2&gt;Z2,3,IF(X2=Z2,1,0)))</f>
      </c>
      <c r="AR2" s="108">
        <f>IF(AC2="","",IF(AA2&gt;AC2,3,IF(AA2=AC2,1,0)))</f>
      </c>
      <c r="AS2" s="108">
        <f>IF(AF2="","",IF(AD2&gt;AF2,3,IF(AD2=AF2,1,0)))</f>
      </c>
      <c r="AT2" s="108">
        <f aca="true" t="shared" si="9" ref="AT2:AT7">IF(AI2="","",IF(AG2&gt;AI2,3,IF(AG2=AI2,1,0)))</f>
      </c>
      <c r="AU2" s="109">
        <f aca="true" t="shared" si="10" ref="AU2:AU8">IF(AL2="","",IF(AJ2&gt;AL2,3,IF(AJ2=AL2,1,0)))</f>
      </c>
      <c r="AV2" s="110">
        <f aca="true" t="shared" si="11" ref="AV2:AV9">COUNT(AN2:AU2)</f>
        <v>0</v>
      </c>
      <c r="AW2" s="110">
        <f aca="true" t="shared" si="12" ref="AW2:AW9">COUNTIF(AN2:AU2,3)</f>
        <v>0</v>
      </c>
      <c r="AX2" s="110">
        <f aca="true" t="shared" si="13" ref="AX2:AX9">COUNTIF(AN2:AU2,1)</f>
        <v>0</v>
      </c>
      <c r="AY2" s="110">
        <f>AV2-AW2-AX2</f>
        <v>0</v>
      </c>
      <c r="AZ2" s="111">
        <f aca="true" t="shared" si="14" ref="AZ2:AZ9">SUM(AN2:AU2)</f>
        <v>0</v>
      </c>
      <c r="BA2" s="110">
        <f aca="true" t="shared" si="15" ref="BA2:BA9">SUM(O2,R2,U2,X2,AA2,AD2,AG2,AJ2)</f>
        <v>0</v>
      </c>
      <c r="BB2" s="110">
        <f aca="true" t="shared" si="16" ref="BB2:BB9">SUM(Q2,T2,W2,Z2,AC2,AF2,AI2,AL2)</f>
        <v>0</v>
      </c>
      <c r="BC2" s="112">
        <f>AV2+AN20</f>
        <v>0</v>
      </c>
      <c r="BD2" s="113">
        <f>AW2+AN21</f>
        <v>0</v>
      </c>
      <c r="BE2" s="113">
        <f>AX2+AN22</f>
        <v>0</v>
      </c>
      <c r="BF2" s="113">
        <f>AY2+AN23</f>
        <v>0</v>
      </c>
      <c r="BG2" s="92"/>
      <c r="BH2" s="132">
        <f>AZ2+AN24+BG2</f>
        <v>0</v>
      </c>
      <c r="BI2" s="133">
        <f>BA2+AN25</f>
        <v>0</v>
      </c>
      <c r="BJ2" s="134">
        <f>BB2+AN26</f>
        <v>0</v>
      </c>
      <c r="BK2" s="135">
        <f aca="true" t="shared" si="17" ref="BK2:BK9">BI2-BJ2</f>
        <v>0</v>
      </c>
      <c r="BL2" s="136">
        <f aca="true" t="shared" si="18" ref="BL2:BL9">BH2-BC2/100+BK2/10000+BI2/1000000</f>
        <v>0</v>
      </c>
      <c r="BM2" s="137" t="str">
        <f aca="true" t="shared" si="19" ref="BM2:BM9">LOWER(SUBSTITUTE(BO2," ",""))</f>
        <v>aaa</v>
      </c>
      <c r="BN2" s="138">
        <f aca="true" t="shared" si="20" ref="BN2:BN9">BL2-CODE(BM2)/100000000-CODE(MID(BM2,2,1))/10000000000-IF(LEN(BM2)&gt;=3,CODE(MID(BM2,3,1))/1000000000000,0)-IF(LEN(BM2)&gt;=4,CODE(MID(BM2,4,1))/100000000000000,0)</f>
        <v>-9.79797E-07</v>
      </c>
      <c r="BO2" s="139" t="str">
        <f aca="true" t="shared" si="21" ref="BO2:BO9">N2</f>
        <v>AAA</v>
      </c>
      <c r="CB2" s="27"/>
      <c r="CC2" s="27"/>
      <c r="CD2" s="27"/>
      <c r="CE2" s="27"/>
      <c r="CF2" s="27"/>
      <c r="CG2" s="27"/>
      <c r="CH2" s="27"/>
      <c r="CI2" s="27"/>
      <c r="CJ2" s="27"/>
      <c r="CK2" s="27"/>
      <c r="CN2" s="26"/>
    </row>
    <row r="3" spans="2:79" ht="12.75">
      <c r="B3" s="95">
        <v>2</v>
      </c>
      <c r="C3" s="96">
        <f aca="true" t="shared" si="22" ref="C3:C9">IF(SUMIF(N$1:N$65536,D3,BL$1:BL$65536)=SUMIF(N$1:N$65536,D2,BL$1:BL$65536),C2,B3)</f>
        <v>1</v>
      </c>
      <c r="D3" s="97" t="str">
        <f t="shared" si="0"/>
        <v>BBB</v>
      </c>
      <c r="E3" s="98">
        <f t="shared" si="1"/>
        <v>0</v>
      </c>
      <c r="F3" s="98">
        <f t="shared" si="2"/>
        <v>0</v>
      </c>
      <c r="G3" s="98">
        <f t="shared" si="3"/>
        <v>0</v>
      </c>
      <c r="H3" s="98">
        <f t="shared" si="4"/>
        <v>0</v>
      </c>
      <c r="I3" s="99">
        <f t="shared" si="5"/>
        <v>0</v>
      </c>
      <c r="J3" s="98">
        <f t="shared" si="6"/>
        <v>0</v>
      </c>
      <c r="K3" s="98" t="s">
        <v>7</v>
      </c>
      <c r="L3" s="100">
        <f t="shared" si="7"/>
        <v>0</v>
      </c>
      <c r="N3" s="78" t="s">
        <v>68</v>
      </c>
      <c r="O3" s="86"/>
      <c r="P3" s="87" t="s">
        <v>7</v>
      </c>
      <c r="Q3" s="88"/>
      <c r="R3" s="80"/>
      <c r="S3" s="81"/>
      <c r="T3" s="82"/>
      <c r="U3" s="86"/>
      <c r="V3" s="87" t="s">
        <v>7</v>
      </c>
      <c r="W3" s="88"/>
      <c r="X3" s="86"/>
      <c r="Y3" s="87" t="s">
        <v>7</v>
      </c>
      <c r="Z3" s="88"/>
      <c r="AA3" s="86"/>
      <c r="AB3" s="87" t="s">
        <v>7</v>
      </c>
      <c r="AC3" s="88"/>
      <c r="AD3" s="86"/>
      <c r="AE3" s="87" t="s">
        <v>7</v>
      </c>
      <c r="AF3" s="88"/>
      <c r="AG3" s="86"/>
      <c r="AH3" s="87" t="s">
        <v>7</v>
      </c>
      <c r="AI3" s="88"/>
      <c r="AJ3" s="86"/>
      <c r="AK3" s="87" t="s">
        <v>7</v>
      </c>
      <c r="AL3" s="88"/>
      <c r="AM3" s="114" t="str">
        <f t="shared" si="8"/>
        <v>BBB</v>
      </c>
      <c r="AN3" s="115">
        <f aca="true" t="shared" si="23" ref="AN3:AN9">IF(Q3="","",IF(O3&gt;Q3,3,IF(O3=Q3,1,0)))</f>
      </c>
      <c r="AO3" s="116"/>
      <c r="AP3" s="117">
        <f>IF(W3="","",IF(U3&gt;W3,3,IF(U3=W3,1,0)))</f>
      </c>
      <c r="AQ3" s="117">
        <f>IF(Z3="","",IF(X3&gt;Z3,3,IF(X3=Z3,1,0)))</f>
      </c>
      <c r="AR3" s="117">
        <f>IF(AC3="","",IF(AA3&gt;AC3,3,IF(AA3=AC3,1,0)))</f>
      </c>
      <c r="AS3" s="117">
        <f>IF(AF3="","",IF(AD3&gt;AF3,3,IF(AD3=AF3,1,0)))</f>
      </c>
      <c r="AT3" s="117">
        <f t="shared" si="9"/>
      </c>
      <c r="AU3" s="118">
        <f t="shared" si="10"/>
      </c>
      <c r="AV3" s="119">
        <f t="shared" si="11"/>
        <v>0</v>
      </c>
      <c r="AW3" s="119">
        <f t="shared" si="12"/>
        <v>0</v>
      </c>
      <c r="AX3" s="119">
        <f t="shared" si="13"/>
        <v>0</v>
      </c>
      <c r="AY3" s="119">
        <f aca="true" t="shared" si="24" ref="AY3:AY9">AV3-AW3-AX3</f>
        <v>0</v>
      </c>
      <c r="AZ3" s="120">
        <f t="shared" si="14"/>
        <v>0</v>
      </c>
      <c r="BA3" s="119">
        <f t="shared" si="15"/>
        <v>0</v>
      </c>
      <c r="BB3" s="119">
        <f t="shared" si="16"/>
        <v>0</v>
      </c>
      <c r="BC3" s="121">
        <f>AV3+AO20</f>
        <v>0</v>
      </c>
      <c r="BD3" s="122">
        <f>AW3+AO21</f>
        <v>0</v>
      </c>
      <c r="BE3" s="122">
        <f>AX3+AO22</f>
        <v>0</v>
      </c>
      <c r="BF3" s="122">
        <f>AY3+AO23</f>
        <v>0</v>
      </c>
      <c r="BG3" s="92"/>
      <c r="BH3" s="99">
        <f>AZ3+AO24+BG3</f>
        <v>0</v>
      </c>
      <c r="BI3" s="140">
        <f>BA3+AO25</f>
        <v>0</v>
      </c>
      <c r="BJ3" s="98">
        <f>BB3+AO26</f>
        <v>0</v>
      </c>
      <c r="BK3" s="141">
        <f t="shared" si="17"/>
        <v>0</v>
      </c>
      <c r="BL3" s="136">
        <f t="shared" si="18"/>
        <v>0</v>
      </c>
      <c r="BM3" s="142" t="str">
        <f t="shared" si="19"/>
        <v>bbb</v>
      </c>
      <c r="BN3" s="138">
        <f t="shared" si="20"/>
        <v>-9.89898E-07</v>
      </c>
      <c r="BO3" s="139" t="str">
        <f t="shared" si="21"/>
        <v>BBB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</row>
    <row r="4" spans="2:79" ht="12.75">
      <c r="B4" s="95">
        <v>3</v>
      </c>
      <c r="C4" s="96">
        <f t="shared" si="22"/>
        <v>1</v>
      </c>
      <c r="D4" s="97" t="str">
        <f t="shared" si="0"/>
        <v>CCC</v>
      </c>
      <c r="E4" s="98">
        <f t="shared" si="1"/>
        <v>0</v>
      </c>
      <c r="F4" s="98">
        <f t="shared" si="2"/>
        <v>0</v>
      </c>
      <c r="G4" s="98">
        <f t="shared" si="3"/>
        <v>0</v>
      </c>
      <c r="H4" s="98">
        <f t="shared" si="4"/>
        <v>0</v>
      </c>
      <c r="I4" s="99">
        <f t="shared" si="5"/>
        <v>0</v>
      </c>
      <c r="J4" s="98">
        <f t="shared" si="6"/>
        <v>0</v>
      </c>
      <c r="K4" s="98" t="s">
        <v>7</v>
      </c>
      <c r="L4" s="100">
        <f t="shared" si="7"/>
        <v>0</v>
      </c>
      <c r="N4" s="78" t="s">
        <v>69</v>
      </c>
      <c r="O4" s="86"/>
      <c r="P4" s="87" t="s">
        <v>7</v>
      </c>
      <c r="Q4" s="88"/>
      <c r="R4" s="86"/>
      <c r="S4" s="87" t="s">
        <v>7</v>
      </c>
      <c r="T4" s="88"/>
      <c r="U4" s="80"/>
      <c r="V4" s="81"/>
      <c r="W4" s="82"/>
      <c r="X4" s="86"/>
      <c r="Y4" s="87" t="s">
        <v>7</v>
      </c>
      <c r="Z4" s="88"/>
      <c r="AA4" s="86"/>
      <c r="AB4" s="87" t="s">
        <v>7</v>
      </c>
      <c r="AC4" s="88"/>
      <c r="AD4" s="86"/>
      <c r="AE4" s="87" t="s">
        <v>7</v>
      </c>
      <c r="AF4" s="88"/>
      <c r="AG4" s="86"/>
      <c r="AH4" s="87" t="s">
        <v>7</v>
      </c>
      <c r="AI4" s="88"/>
      <c r="AJ4" s="86"/>
      <c r="AK4" s="87" t="s">
        <v>7</v>
      </c>
      <c r="AL4" s="88"/>
      <c r="AM4" s="114" t="str">
        <f t="shared" si="8"/>
        <v>CCC</v>
      </c>
      <c r="AN4" s="115">
        <f t="shared" si="23"/>
      </c>
      <c r="AO4" s="117">
        <f aca="true" t="shared" si="25" ref="AO4:AO9">IF(T4="","",IF(R4&gt;T4,3,IF(R4=T4,1,0)))</f>
      </c>
      <c r="AP4" s="123"/>
      <c r="AQ4" s="117">
        <f>IF(Z4="","",IF(X4&gt;Z4,3,IF(X4=Z4,1,0)))</f>
      </c>
      <c r="AR4" s="117">
        <f>IF(AC4="","",IF(AA4&gt;AC4,3,IF(AA4=AC4,1,0)))</f>
      </c>
      <c r="AS4" s="117">
        <f>IF(AF4="","",IF(AD4&gt;AF4,3,IF(AD4=AF4,1,0)))</f>
      </c>
      <c r="AT4" s="117">
        <f t="shared" si="9"/>
      </c>
      <c r="AU4" s="118">
        <f t="shared" si="10"/>
      </c>
      <c r="AV4" s="119">
        <f t="shared" si="11"/>
        <v>0</v>
      </c>
      <c r="AW4" s="119">
        <f t="shared" si="12"/>
        <v>0</v>
      </c>
      <c r="AX4" s="119">
        <f t="shared" si="13"/>
        <v>0</v>
      </c>
      <c r="AY4" s="119">
        <f t="shared" si="24"/>
        <v>0</v>
      </c>
      <c r="AZ4" s="120">
        <f t="shared" si="14"/>
        <v>0</v>
      </c>
      <c r="BA4" s="119">
        <f t="shared" si="15"/>
        <v>0</v>
      </c>
      <c r="BB4" s="119">
        <f t="shared" si="16"/>
        <v>0</v>
      </c>
      <c r="BC4" s="121">
        <f>AV4+AP20</f>
        <v>0</v>
      </c>
      <c r="BD4" s="122">
        <f>AW4+AP21</f>
        <v>0</v>
      </c>
      <c r="BE4" s="122">
        <f>AX4+AP22</f>
        <v>0</v>
      </c>
      <c r="BF4" s="122">
        <f>AY4+AP23</f>
        <v>0</v>
      </c>
      <c r="BG4" s="92"/>
      <c r="BH4" s="99">
        <f>AZ4+AP24+BG4</f>
        <v>0</v>
      </c>
      <c r="BI4" s="140">
        <f>BA4+AP25</f>
        <v>0</v>
      </c>
      <c r="BJ4" s="98">
        <f>BB4+AP26</f>
        <v>0</v>
      </c>
      <c r="BK4" s="141">
        <f t="shared" si="17"/>
        <v>0</v>
      </c>
      <c r="BL4" s="136">
        <f t="shared" si="18"/>
        <v>0</v>
      </c>
      <c r="BM4" s="142" t="str">
        <f t="shared" si="19"/>
        <v>ccc</v>
      </c>
      <c r="BN4" s="138">
        <f t="shared" si="20"/>
        <v>-9.99999E-07</v>
      </c>
      <c r="BO4" s="139" t="str">
        <f t="shared" si="21"/>
        <v>CCC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</row>
    <row r="5" spans="2:79" ht="12.75">
      <c r="B5" s="95">
        <v>4</v>
      </c>
      <c r="C5" s="96">
        <f t="shared" si="22"/>
        <v>1</v>
      </c>
      <c r="D5" s="97" t="str">
        <f t="shared" si="0"/>
        <v>DDD</v>
      </c>
      <c r="E5" s="98">
        <f t="shared" si="1"/>
        <v>0</v>
      </c>
      <c r="F5" s="98">
        <f t="shared" si="2"/>
        <v>0</v>
      </c>
      <c r="G5" s="98">
        <f t="shared" si="3"/>
        <v>0</v>
      </c>
      <c r="H5" s="98">
        <f t="shared" si="4"/>
        <v>0</v>
      </c>
      <c r="I5" s="99">
        <f t="shared" si="5"/>
        <v>0</v>
      </c>
      <c r="J5" s="98">
        <f t="shared" si="6"/>
        <v>0</v>
      </c>
      <c r="K5" s="98" t="s">
        <v>7</v>
      </c>
      <c r="L5" s="100">
        <f t="shared" si="7"/>
        <v>0</v>
      </c>
      <c r="N5" s="78" t="s">
        <v>70</v>
      </c>
      <c r="O5" s="86"/>
      <c r="P5" s="87" t="s">
        <v>7</v>
      </c>
      <c r="Q5" s="88"/>
      <c r="R5" s="86"/>
      <c r="S5" s="87" t="s">
        <v>7</v>
      </c>
      <c r="T5" s="88"/>
      <c r="U5" s="86"/>
      <c r="V5" s="87" t="s">
        <v>7</v>
      </c>
      <c r="W5" s="87"/>
      <c r="X5" s="80"/>
      <c r="Y5" s="81"/>
      <c r="Z5" s="82"/>
      <c r="AA5" s="86"/>
      <c r="AB5" s="87" t="s">
        <v>7</v>
      </c>
      <c r="AC5" s="88"/>
      <c r="AD5" s="86"/>
      <c r="AE5" s="87" t="s">
        <v>7</v>
      </c>
      <c r="AF5" s="88"/>
      <c r="AG5" s="86"/>
      <c r="AH5" s="87" t="s">
        <v>7</v>
      </c>
      <c r="AI5" s="88"/>
      <c r="AJ5" s="86"/>
      <c r="AK5" s="87" t="s">
        <v>7</v>
      </c>
      <c r="AL5" s="88"/>
      <c r="AM5" s="114" t="str">
        <f t="shared" si="8"/>
        <v>DDD</v>
      </c>
      <c r="AN5" s="115">
        <f t="shared" si="23"/>
      </c>
      <c r="AO5" s="117">
        <f t="shared" si="25"/>
      </c>
      <c r="AP5" s="117">
        <f>IF(W5="","",IF(U5&gt;W5,3,IF(U5=W5,1,0)))</f>
      </c>
      <c r="AQ5" s="123"/>
      <c r="AR5" s="117">
        <f>IF(AC5="","",IF(AA5&gt;AC5,3,IF(AA5=AC5,1,0)))</f>
      </c>
      <c r="AS5" s="117">
        <f>IF(AF5="","",IF(AD5&gt;AF5,3,IF(AD5=AF5,1,0)))</f>
      </c>
      <c r="AT5" s="117">
        <f t="shared" si="9"/>
      </c>
      <c r="AU5" s="118">
        <f t="shared" si="10"/>
      </c>
      <c r="AV5" s="119">
        <f t="shared" si="11"/>
        <v>0</v>
      </c>
      <c r="AW5" s="119">
        <f t="shared" si="12"/>
        <v>0</v>
      </c>
      <c r="AX5" s="119">
        <f t="shared" si="13"/>
        <v>0</v>
      </c>
      <c r="AY5" s="119">
        <f t="shared" si="24"/>
        <v>0</v>
      </c>
      <c r="AZ5" s="120">
        <f t="shared" si="14"/>
        <v>0</v>
      </c>
      <c r="BA5" s="119">
        <f t="shared" si="15"/>
        <v>0</v>
      </c>
      <c r="BB5" s="119">
        <f t="shared" si="16"/>
        <v>0</v>
      </c>
      <c r="BC5" s="121">
        <f>AV5+AQ20</f>
        <v>0</v>
      </c>
      <c r="BD5" s="122">
        <f>AW5+AQ21</f>
        <v>0</v>
      </c>
      <c r="BE5" s="122">
        <f>AX5+AQ22</f>
        <v>0</v>
      </c>
      <c r="BF5" s="122">
        <f>AY5+AQ23</f>
        <v>0</v>
      </c>
      <c r="BG5" s="92"/>
      <c r="BH5" s="99">
        <f>AZ5+AQ24+BG5</f>
        <v>0</v>
      </c>
      <c r="BI5" s="140">
        <f>BA5+AQ25</f>
        <v>0</v>
      </c>
      <c r="BJ5" s="98">
        <f>BB5+AQ26</f>
        <v>0</v>
      </c>
      <c r="BK5" s="141">
        <f t="shared" si="17"/>
        <v>0</v>
      </c>
      <c r="BL5" s="136">
        <f t="shared" si="18"/>
        <v>0</v>
      </c>
      <c r="BM5" s="142" t="str">
        <f t="shared" si="19"/>
        <v>ddd</v>
      </c>
      <c r="BN5" s="138">
        <f t="shared" si="20"/>
        <v>-1.0100999999999999E-06</v>
      </c>
      <c r="BO5" s="139" t="str">
        <f t="shared" si="21"/>
        <v>DDD</v>
      </c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</row>
    <row r="6" spans="2:79" ht="12.75">
      <c r="B6" s="95">
        <v>5</v>
      </c>
      <c r="C6" s="96">
        <f t="shared" si="22"/>
        <v>1</v>
      </c>
      <c r="D6" s="97" t="str">
        <f t="shared" si="0"/>
        <v>EEE</v>
      </c>
      <c r="E6" s="98">
        <f t="shared" si="1"/>
        <v>0</v>
      </c>
      <c r="F6" s="98">
        <f t="shared" si="2"/>
        <v>0</v>
      </c>
      <c r="G6" s="98">
        <f t="shared" si="3"/>
        <v>0</v>
      </c>
      <c r="H6" s="98">
        <f t="shared" si="4"/>
        <v>0</v>
      </c>
      <c r="I6" s="99">
        <f t="shared" si="5"/>
        <v>0</v>
      </c>
      <c r="J6" s="98">
        <f t="shared" si="6"/>
        <v>0</v>
      </c>
      <c r="K6" s="98" t="s">
        <v>7</v>
      </c>
      <c r="L6" s="100">
        <f t="shared" si="7"/>
        <v>0</v>
      </c>
      <c r="N6" s="78" t="s">
        <v>71</v>
      </c>
      <c r="O6" s="86"/>
      <c r="P6" s="87" t="s">
        <v>7</v>
      </c>
      <c r="Q6" s="88"/>
      <c r="R6" s="86"/>
      <c r="S6" s="87" t="s">
        <v>7</v>
      </c>
      <c r="T6" s="88"/>
      <c r="U6" s="86"/>
      <c r="V6" s="87" t="s">
        <v>7</v>
      </c>
      <c r="W6" s="88"/>
      <c r="X6" s="86"/>
      <c r="Y6" s="87" t="s">
        <v>7</v>
      </c>
      <c r="Z6" s="88"/>
      <c r="AA6" s="80"/>
      <c r="AB6" s="81"/>
      <c r="AC6" s="82"/>
      <c r="AD6" s="86"/>
      <c r="AE6" s="87" t="s">
        <v>7</v>
      </c>
      <c r="AF6" s="88"/>
      <c r="AG6" s="86"/>
      <c r="AH6" s="87" t="s">
        <v>7</v>
      </c>
      <c r="AI6" s="88"/>
      <c r="AJ6" s="86"/>
      <c r="AK6" s="87" t="s">
        <v>7</v>
      </c>
      <c r="AL6" s="88"/>
      <c r="AM6" s="114" t="str">
        <f t="shared" si="8"/>
        <v>EEE</v>
      </c>
      <c r="AN6" s="115">
        <f t="shared" si="23"/>
      </c>
      <c r="AO6" s="117">
        <f t="shared" si="25"/>
      </c>
      <c r="AP6" s="117">
        <f>IF(W6="","",IF(U6&gt;W6,3,IF(U6=W6,1,0)))</f>
      </c>
      <c r="AQ6" s="117">
        <f>IF(Z6="","",IF(X6&gt;Z6,3,IF(X6=Z6,1,0)))</f>
      </c>
      <c r="AR6" s="123"/>
      <c r="AS6" s="117">
        <f>IF(AF6="","",IF(AD6&gt;AF6,3,IF(AD6=AF6,1,0)))</f>
      </c>
      <c r="AT6" s="117">
        <f t="shared" si="9"/>
      </c>
      <c r="AU6" s="118">
        <f t="shared" si="10"/>
      </c>
      <c r="AV6" s="119">
        <f t="shared" si="11"/>
        <v>0</v>
      </c>
      <c r="AW6" s="119">
        <f t="shared" si="12"/>
        <v>0</v>
      </c>
      <c r="AX6" s="119">
        <f t="shared" si="13"/>
        <v>0</v>
      </c>
      <c r="AY6" s="119">
        <f t="shared" si="24"/>
        <v>0</v>
      </c>
      <c r="AZ6" s="120">
        <f t="shared" si="14"/>
        <v>0</v>
      </c>
      <c r="BA6" s="119">
        <f t="shared" si="15"/>
        <v>0</v>
      </c>
      <c r="BB6" s="119">
        <f t="shared" si="16"/>
        <v>0</v>
      </c>
      <c r="BC6" s="121">
        <f>AV6+AR20</f>
        <v>0</v>
      </c>
      <c r="BD6" s="122">
        <f>AW6+AR21</f>
        <v>0</v>
      </c>
      <c r="BE6" s="122">
        <f>AX6+AR22</f>
        <v>0</v>
      </c>
      <c r="BF6" s="122">
        <f>AY6+AR23</f>
        <v>0</v>
      </c>
      <c r="BG6" s="92"/>
      <c r="BH6" s="99">
        <f>AZ6+AR24+BG6</f>
        <v>0</v>
      </c>
      <c r="BI6" s="140">
        <f>BA6+AR25</f>
        <v>0</v>
      </c>
      <c r="BJ6" s="98">
        <f>BB6+AR26</f>
        <v>0</v>
      </c>
      <c r="BK6" s="141">
        <f t="shared" si="17"/>
        <v>0</v>
      </c>
      <c r="BL6" s="136">
        <f t="shared" si="18"/>
        <v>0</v>
      </c>
      <c r="BM6" s="142" t="str">
        <f t="shared" si="19"/>
        <v>eee</v>
      </c>
      <c r="BN6" s="138">
        <f t="shared" si="20"/>
        <v>-1.020201E-06</v>
      </c>
      <c r="BO6" s="139" t="str">
        <f t="shared" si="21"/>
        <v>EEE</v>
      </c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</row>
    <row r="7" spans="2:79" ht="12.75">
      <c r="B7" s="95">
        <v>6</v>
      </c>
      <c r="C7" s="96">
        <f t="shared" si="22"/>
        <v>1</v>
      </c>
      <c r="D7" s="97" t="str">
        <f t="shared" si="0"/>
        <v>FFF</v>
      </c>
      <c r="E7" s="98">
        <f t="shared" si="1"/>
        <v>0</v>
      </c>
      <c r="F7" s="98">
        <f t="shared" si="2"/>
        <v>0</v>
      </c>
      <c r="G7" s="98">
        <f t="shared" si="3"/>
        <v>0</v>
      </c>
      <c r="H7" s="98">
        <f t="shared" si="4"/>
        <v>0</v>
      </c>
      <c r="I7" s="99">
        <f t="shared" si="5"/>
        <v>0</v>
      </c>
      <c r="J7" s="98">
        <f t="shared" si="6"/>
        <v>0</v>
      </c>
      <c r="K7" s="98" t="s">
        <v>7</v>
      </c>
      <c r="L7" s="100">
        <f t="shared" si="7"/>
        <v>0</v>
      </c>
      <c r="N7" s="78" t="s">
        <v>72</v>
      </c>
      <c r="O7" s="86"/>
      <c r="P7" s="87" t="s">
        <v>7</v>
      </c>
      <c r="Q7" s="88"/>
      <c r="R7" s="86"/>
      <c r="S7" s="87" t="s">
        <v>7</v>
      </c>
      <c r="T7" s="88"/>
      <c r="U7" s="86"/>
      <c r="V7" s="87" t="s">
        <v>7</v>
      </c>
      <c r="W7" s="88"/>
      <c r="X7" s="86"/>
      <c r="Y7" s="87" t="s">
        <v>7</v>
      </c>
      <c r="Z7" s="88"/>
      <c r="AA7" s="86"/>
      <c r="AB7" s="87" t="s">
        <v>7</v>
      </c>
      <c r="AC7" s="88"/>
      <c r="AD7" s="80"/>
      <c r="AE7" s="81"/>
      <c r="AF7" s="82"/>
      <c r="AG7" s="86"/>
      <c r="AH7" s="87" t="s">
        <v>7</v>
      </c>
      <c r="AI7" s="88"/>
      <c r="AJ7" s="86"/>
      <c r="AK7" s="87" t="s">
        <v>7</v>
      </c>
      <c r="AL7" s="88"/>
      <c r="AM7" s="114" t="str">
        <f t="shared" si="8"/>
        <v>FFF</v>
      </c>
      <c r="AN7" s="115">
        <f t="shared" si="23"/>
      </c>
      <c r="AO7" s="117">
        <f t="shared" si="25"/>
      </c>
      <c r="AP7" s="117">
        <f>IF(W7="","",IF(U7&gt;W7,3,IF(U7=W7,1,0)))</f>
      </c>
      <c r="AQ7" s="117">
        <f>IF(Z7="","",IF(X7&gt;Z7,3,IF(X7=Z7,1,0)))</f>
      </c>
      <c r="AR7" s="117">
        <f>IF(AC7="","",IF(AA7&gt;AC7,3,IF(AA7=AC7,1,0)))</f>
      </c>
      <c r="AS7" s="123"/>
      <c r="AT7" s="117">
        <f t="shared" si="9"/>
      </c>
      <c r="AU7" s="118">
        <f t="shared" si="10"/>
      </c>
      <c r="AV7" s="119">
        <f t="shared" si="11"/>
        <v>0</v>
      </c>
      <c r="AW7" s="119">
        <f t="shared" si="12"/>
        <v>0</v>
      </c>
      <c r="AX7" s="119">
        <f t="shared" si="13"/>
        <v>0</v>
      </c>
      <c r="AY7" s="119">
        <f t="shared" si="24"/>
        <v>0</v>
      </c>
      <c r="AZ7" s="120">
        <f t="shared" si="14"/>
        <v>0</v>
      </c>
      <c r="BA7" s="119">
        <f t="shared" si="15"/>
        <v>0</v>
      </c>
      <c r="BB7" s="119">
        <f t="shared" si="16"/>
        <v>0</v>
      </c>
      <c r="BC7" s="121">
        <f>AV7+AS20</f>
        <v>0</v>
      </c>
      <c r="BD7" s="122">
        <f>AW7+AS21</f>
        <v>0</v>
      </c>
      <c r="BE7" s="122">
        <f>AX7+AS22</f>
        <v>0</v>
      </c>
      <c r="BF7" s="122">
        <f>AY7+AS23</f>
        <v>0</v>
      </c>
      <c r="BG7" s="92"/>
      <c r="BH7" s="99">
        <f>AZ7+AS24+BG7</f>
        <v>0</v>
      </c>
      <c r="BI7" s="140">
        <f>BA7+AS25</f>
        <v>0</v>
      </c>
      <c r="BJ7" s="98">
        <f>BB7+AS26</f>
        <v>0</v>
      </c>
      <c r="BK7" s="141">
        <f t="shared" si="17"/>
        <v>0</v>
      </c>
      <c r="BL7" s="136">
        <f t="shared" si="18"/>
        <v>0</v>
      </c>
      <c r="BM7" s="142" t="str">
        <f t="shared" si="19"/>
        <v>fff</v>
      </c>
      <c r="BN7" s="138">
        <f t="shared" si="20"/>
        <v>-1.030302E-06</v>
      </c>
      <c r="BO7" s="139" t="str">
        <f t="shared" si="21"/>
        <v>FFF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</row>
    <row r="8" spans="2:79" ht="12.75">
      <c r="B8" s="95">
        <v>7</v>
      </c>
      <c r="C8" s="96">
        <f t="shared" si="22"/>
        <v>1</v>
      </c>
      <c r="D8" s="97" t="str">
        <f t="shared" si="0"/>
        <v>GGG</v>
      </c>
      <c r="E8" s="98">
        <f t="shared" si="1"/>
        <v>0</v>
      </c>
      <c r="F8" s="98">
        <f t="shared" si="2"/>
        <v>0</v>
      </c>
      <c r="G8" s="98">
        <f t="shared" si="3"/>
        <v>0</v>
      </c>
      <c r="H8" s="98">
        <f t="shared" si="4"/>
        <v>0</v>
      </c>
      <c r="I8" s="99">
        <f t="shared" si="5"/>
        <v>0</v>
      </c>
      <c r="J8" s="98">
        <f t="shared" si="6"/>
        <v>0</v>
      </c>
      <c r="K8" s="98" t="s">
        <v>7</v>
      </c>
      <c r="L8" s="100">
        <f t="shared" si="7"/>
        <v>0</v>
      </c>
      <c r="N8" s="78" t="s">
        <v>73</v>
      </c>
      <c r="O8" s="86"/>
      <c r="P8" s="87" t="s">
        <v>7</v>
      </c>
      <c r="Q8" s="88"/>
      <c r="R8" s="86"/>
      <c r="S8" s="87" t="s">
        <v>7</v>
      </c>
      <c r="T8" s="88"/>
      <c r="U8" s="86"/>
      <c r="V8" s="87" t="s">
        <v>7</v>
      </c>
      <c r="W8" s="88"/>
      <c r="X8" s="86"/>
      <c r="Y8" s="87" t="s">
        <v>7</v>
      </c>
      <c r="Z8" s="88"/>
      <c r="AA8" s="86"/>
      <c r="AB8" s="87" t="s">
        <v>7</v>
      </c>
      <c r="AC8" s="88"/>
      <c r="AD8" s="86"/>
      <c r="AE8" s="87" t="s">
        <v>7</v>
      </c>
      <c r="AF8" s="88"/>
      <c r="AG8" s="80"/>
      <c r="AH8" s="81"/>
      <c r="AI8" s="82"/>
      <c r="AJ8" s="86"/>
      <c r="AK8" s="87" t="s">
        <v>7</v>
      </c>
      <c r="AL8" s="88"/>
      <c r="AM8" s="114" t="str">
        <f t="shared" si="8"/>
        <v>GGG</v>
      </c>
      <c r="AN8" s="115">
        <f t="shared" si="23"/>
      </c>
      <c r="AO8" s="117">
        <f t="shared" si="25"/>
      </c>
      <c r="AP8" s="117">
        <f>IF(W8="","",IF(U8&gt;W8,3,IF(U8=W8,1,0)))</f>
      </c>
      <c r="AQ8" s="117">
        <f>IF(Z8="","",IF(X8&gt;Z8,3,IF(X8=Z8,1,0)))</f>
      </c>
      <c r="AR8" s="117">
        <f>IF(AC8="","",IF(AA8&gt;AC8,3,IF(AA8=AC8,1,0)))</f>
      </c>
      <c r="AS8" s="117">
        <f>IF(AF8="","",IF(AD8&gt;AF8,3,IF(AD8=AF8,1,0)))</f>
      </c>
      <c r="AT8" s="123"/>
      <c r="AU8" s="118">
        <f t="shared" si="10"/>
      </c>
      <c r="AV8" s="119">
        <f t="shared" si="11"/>
        <v>0</v>
      </c>
      <c r="AW8" s="119">
        <f t="shared" si="12"/>
        <v>0</v>
      </c>
      <c r="AX8" s="119">
        <f t="shared" si="13"/>
        <v>0</v>
      </c>
      <c r="AY8" s="119">
        <f t="shared" si="24"/>
        <v>0</v>
      </c>
      <c r="AZ8" s="120">
        <f t="shared" si="14"/>
        <v>0</v>
      </c>
      <c r="BA8" s="119">
        <f t="shared" si="15"/>
        <v>0</v>
      </c>
      <c r="BB8" s="119">
        <f t="shared" si="16"/>
        <v>0</v>
      </c>
      <c r="BC8" s="121">
        <f>AV8+AT20</f>
        <v>0</v>
      </c>
      <c r="BD8" s="122">
        <f>AW8+AT21</f>
        <v>0</v>
      </c>
      <c r="BE8" s="122">
        <f>AX8+AT22</f>
        <v>0</v>
      </c>
      <c r="BF8" s="122">
        <f>AY8+AT23</f>
        <v>0</v>
      </c>
      <c r="BG8" s="92"/>
      <c r="BH8" s="99">
        <f>AZ8+AT24+BG8</f>
        <v>0</v>
      </c>
      <c r="BI8" s="140">
        <f>BA8+AT25</f>
        <v>0</v>
      </c>
      <c r="BJ8" s="98">
        <f>BB8+AT26</f>
        <v>0</v>
      </c>
      <c r="BK8" s="141">
        <f t="shared" si="17"/>
        <v>0</v>
      </c>
      <c r="BL8" s="136">
        <f t="shared" si="18"/>
        <v>0</v>
      </c>
      <c r="BM8" s="142" t="str">
        <f t="shared" si="19"/>
        <v>ggg</v>
      </c>
      <c r="BN8" s="138">
        <f t="shared" si="20"/>
        <v>-1.0404030000000001E-06</v>
      </c>
      <c r="BO8" s="139" t="str">
        <f t="shared" si="21"/>
        <v>GGG</v>
      </c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</row>
    <row r="9" spans="2:79" ht="12.75">
      <c r="B9" s="95">
        <v>8</v>
      </c>
      <c r="C9" s="101">
        <f t="shared" si="22"/>
        <v>1</v>
      </c>
      <c r="D9" s="102" t="str">
        <f t="shared" si="0"/>
        <v>HHH</v>
      </c>
      <c r="E9" s="103">
        <f t="shared" si="1"/>
        <v>0</v>
      </c>
      <c r="F9" s="103">
        <f t="shared" si="2"/>
        <v>0</v>
      </c>
      <c r="G9" s="103">
        <f t="shared" si="3"/>
        <v>0</v>
      </c>
      <c r="H9" s="103">
        <f t="shared" si="4"/>
        <v>0</v>
      </c>
      <c r="I9" s="104">
        <f t="shared" si="5"/>
        <v>0</v>
      </c>
      <c r="J9" s="103">
        <f t="shared" si="6"/>
        <v>0</v>
      </c>
      <c r="K9" s="103" t="s">
        <v>7</v>
      </c>
      <c r="L9" s="105">
        <f t="shared" si="7"/>
        <v>0</v>
      </c>
      <c r="N9" s="79" t="s">
        <v>74</v>
      </c>
      <c r="O9" s="89"/>
      <c r="P9" s="90" t="s">
        <v>7</v>
      </c>
      <c r="Q9" s="91"/>
      <c r="R9" s="89"/>
      <c r="S9" s="90" t="s">
        <v>7</v>
      </c>
      <c r="T9" s="91"/>
      <c r="U9" s="89"/>
      <c r="V9" s="90" t="s">
        <v>7</v>
      </c>
      <c r="W9" s="91"/>
      <c r="X9" s="89"/>
      <c r="Y9" s="90" t="s">
        <v>7</v>
      </c>
      <c r="Z9" s="91"/>
      <c r="AA9" s="89"/>
      <c r="AB9" s="90" t="s">
        <v>7</v>
      </c>
      <c r="AC9" s="91"/>
      <c r="AD9" s="89"/>
      <c r="AE9" s="90" t="s">
        <v>7</v>
      </c>
      <c r="AF9" s="91"/>
      <c r="AG9" s="89"/>
      <c r="AH9" s="90" t="s">
        <v>7</v>
      </c>
      <c r="AI9" s="91"/>
      <c r="AJ9" s="80"/>
      <c r="AK9" s="81"/>
      <c r="AL9" s="82"/>
      <c r="AM9" s="124" t="str">
        <f t="shared" si="8"/>
        <v>HHH</v>
      </c>
      <c r="AN9" s="125">
        <f t="shared" si="23"/>
      </c>
      <c r="AO9" s="126">
        <f t="shared" si="25"/>
      </c>
      <c r="AP9" s="126">
        <f>IF(W9="","",IF(U9&gt;W9,3,IF(U9=W9,1,0)))</f>
      </c>
      <c r="AQ9" s="126">
        <f>IF(Z9="","",IF(X9&gt;Z9,3,IF(X9=Z9,1,0)))</f>
      </c>
      <c r="AR9" s="126">
        <f>IF(AC9="","",IF(AA9&gt;AC9,3,IF(AA9=AC9,1,0)))</f>
      </c>
      <c r="AS9" s="126">
        <f>IF(AF9="","",IF(AD9&gt;AF9,3,IF(AD9=AF9,1,0)))</f>
      </c>
      <c r="AT9" s="126">
        <f>IF(AI9="","",IF(AG9&gt;AI9,3,IF(AG9=AI9,1,0)))</f>
      </c>
      <c r="AU9" s="127"/>
      <c r="AV9" s="128">
        <f t="shared" si="11"/>
        <v>0</v>
      </c>
      <c r="AW9" s="128">
        <f t="shared" si="12"/>
        <v>0</v>
      </c>
      <c r="AX9" s="128">
        <f t="shared" si="13"/>
        <v>0</v>
      </c>
      <c r="AY9" s="128">
        <f t="shared" si="24"/>
        <v>0</v>
      </c>
      <c r="AZ9" s="129">
        <f t="shared" si="14"/>
        <v>0</v>
      </c>
      <c r="BA9" s="128">
        <f t="shared" si="15"/>
        <v>0</v>
      </c>
      <c r="BB9" s="128">
        <f t="shared" si="16"/>
        <v>0</v>
      </c>
      <c r="BC9" s="130">
        <f>AV9+AU20</f>
        <v>0</v>
      </c>
      <c r="BD9" s="131">
        <f>AW9+AU21</f>
        <v>0</v>
      </c>
      <c r="BE9" s="131">
        <f>AX9+AU22</f>
        <v>0</v>
      </c>
      <c r="BF9" s="131">
        <f>AY9+AU23</f>
        <v>0</v>
      </c>
      <c r="BG9" s="93"/>
      <c r="BH9" s="104">
        <f>AZ9+AU24+BG9</f>
        <v>0</v>
      </c>
      <c r="BI9" s="143">
        <f>BA9+AU25</f>
        <v>0</v>
      </c>
      <c r="BJ9" s="103">
        <f>BB9+AU26</f>
        <v>0</v>
      </c>
      <c r="BK9" s="144">
        <f t="shared" si="17"/>
        <v>0</v>
      </c>
      <c r="BL9" s="145">
        <f t="shared" si="18"/>
        <v>0</v>
      </c>
      <c r="BM9" s="146" t="str">
        <f t="shared" si="19"/>
        <v>hhh</v>
      </c>
      <c r="BN9" s="147">
        <f t="shared" si="20"/>
        <v>-1.0505039999999998E-06</v>
      </c>
      <c r="BO9" s="148" t="str">
        <f t="shared" si="21"/>
        <v>HHH</v>
      </c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</row>
    <row r="10" spans="2:79" ht="12.75">
      <c r="B10" s="29"/>
      <c r="C10" s="24"/>
      <c r="D10" s="30"/>
      <c r="E10" s="31"/>
      <c r="F10" s="31"/>
      <c r="G10" s="31"/>
      <c r="H10" s="31"/>
      <c r="I10" s="31"/>
      <c r="J10" s="31"/>
      <c r="K10" s="31"/>
      <c r="L10" s="31"/>
      <c r="R10" s="33"/>
      <c r="S10" s="33"/>
      <c r="T10" s="33"/>
      <c r="AM10" s="28"/>
      <c r="BG10" s="34"/>
      <c r="BM10" s="2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2:79" ht="12.75">
      <c r="B11" s="29"/>
      <c r="C11" s="24"/>
      <c r="D11" s="43" t="s">
        <v>42</v>
      </c>
      <c r="E11" s="165">
        <v>41506</v>
      </c>
      <c r="F11" s="165"/>
      <c r="G11" s="165"/>
      <c r="H11" s="165"/>
      <c r="I11" s="165"/>
      <c r="J11" s="165"/>
      <c r="K11" s="165"/>
      <c r="L11" s="166"/>
      <c r="N11" s="40" t="s">
        <v>38</v>
      </c>
      <c r="O11" s="38"/>
      <c r="AM11" s="149" t="s">
        <v>27</v>
      </c>
      <c r="AN11" s="150" t="s">
        <v>47</v>
      </c>
      <c r="AO11" s="110"/>
      <c r="AP11" s="110"/>
      <c r="AQ11" s="110"/>
      <c r="AR11" s="110"/>
      <c r="AS11" s="110"/>
      <c r="AT11" s="110"/>
      <c r="AU11" s="151"/>
      <c r="BM11" s="2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2:79" ht="12.75">
      <c r="B12" s="29"/>
      <c r="C12" s="24"/>
      <c r="E12" s="31"/>
      <c r="F12" s="31"/>
      <c r="G12" s="31"/>
      <c r="H12" s="31"/>
      <c r="I12" s="31"/>
      <c r="J12" s="31"/>
      <c r="K12" s="31"/>
      <c r="L12" s="31"/>
      <c r="N12" s="41" t="s">
        <v>39</v>
      </c>
      <c r="O12" s="38"/>
      <c r="AM12" s="152" t="str">
        <f aca="true" t="shared" si="26" ref="AM12:AM19">N2</f>
        <v>AAA</v>
      </c>
      <c r="AN12" s="107"/>
      <c r="AO12" s="108">
        <f aca="true" t="shared" si="27" ref="AO12:AU12">IF(AO2="","",IF(AO2=3,0,IF(AO2=1,1,3)))</f>
      </c>
      <c r="AP12" s="108">
        <f t="shared" si="27"/>
      </c>
      <c r="AQ12" s="108">
        <f t="shared" si="27"/>
      </c>
      <c r="AR12" s="108">
        <f t="shared" si="27"/>
      </c>
      <c r="AS12" s="108">
        <f t="shared" si="27"/>
      </c>
      <c r="AT12" s="108">
        <f t="shared" si="27"/>
      </c>
      <c r="AU12" s="109">
        <f t="shared" si="27"/>
      </c>
      <c r="BM12" s="2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2:79" ht="12.75">
      <c r="B13" s="29"/>
      <c r="C13" s="24"/>
      <c r="D13" s="44" t="s">
        <v>28</v>
      </c>
      <c r="E13" s="31"/>
      <c r="F13" s="31"/>
      <c r="G13" s="31"/>
      <c r="H13" s="31"/>
      <c r="I13" s="31"/>
      <c r="J13" s="31"/>
      <c r="K13" s="31"/>
      <c r="L13" s="31"/>
      <c r="N13" s="41" t="s">
        <v>40</v>
      </c>
      <c r="O13" s="32"/>
      <c r="P13" s="32"/>
      <c r="Q13" s="32"/>
      <c r="R13" s="32"/>
      <c r="S13" s="32"/>
      <c r="T13" s="32"/>
      <c r="U13" s="32"/>
      <c r="V13" s="32"/>
      <c r="AM13" s="152" t="str">
        <f t="shared" si="26"/>
        <v>BBB</v>
      </c>
      <c r="AN13" s="115">
        <f aca="true" t="shared" si="28" ref="AN13:AN19">IF(AN3="","",IF(AN3=3,0,IF(AN3=1,1,3)))</f>
      </c>
      <c r="AO13" s="116"/>
      <c r="AP13" s="117">
        <f aca="true" t="shared" si="29" ref="AP13:AU13">IF(AP3="","",IF(AP3=3,0,IF(AP3=1,1,3)))</f>
      </c>
      <c r="AQ13" s="117">
        <f t="shared" si="29"/>
      </c>
      <c r="AR13" s="117">
        <f t="shared" si="29"/>
      </c>
      <c r="AS13" s="117">
        <f t="shared" si="29"/>
      </c>
      <c r="AT13" s="117">
        <f t="shared" si="29"/>
      </c>
      <c r="AU13" s="118">
        <f t="shared" si="29"/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2:79" ht="12.75">
      <c r="B14" s="29"/>
      <c r="C14" s="24"/>
      <c r="D14" s="94" t="s">
        <v>37</v>
      </c>
      <c r="E14" s="31"/>
      <c r="F14" s="31"/>
      <c r="G14" s="31"/>
      <c r="H14" s="31"/>
      <c r="I14" s="31"/>
      <c r="J14" s="31"/>
      <c r="K14" s="31"/>
      <c r="L14" s="31"/>
      <c r="N14" s="42" t="s">
        <v>41</v>
      </c>
      <c r="O14" s="32"/>
      <c r="P14" s="32"/>
      <c r="Q14" s="32"/>
      <c r="R14" s="32"/>
      <c r="S14" s="32"/>
      <c r="T14" s="32"/>
      <c r="U14" s="32"/>
      <c r="V14" s="32"/>
      <c r="AM14" s="152" t="str">
        <f t="shared" si="26"/>
        <v>CCC</v>
      </c>
      <c r="AN14" s="115">
        <f t="shared" si="28"/>
      </c>
      <c r="AO14" s="117">
        <f aca="true" t="shared" si="30" ref="AO14:AO19">IF(AO4="","",IF(AO4=3,0,IF(AO4=1,1,3)))</f>
      </c>
      <c r="AP14" s="123"/>
      <c r="AQ14" s="117">
        <f>IF(AQ4="","",IF(AQ4=3,0,IF(AQ4=1,1,3)))</f>
      </c>
      <c r="AR14" s="117">
        <f>IF(AR4="","",IF(AR4=3,0,IF(AR4=1,1,3)))</f>
      </c>
      <c r="AS14" s="117">
        <f>IF(AS4="","",IF(AS4=3,0,IF(AS4=1,1,3)))</f>
      </c>
      <c r="AT14" s="117">
        <f>IF(AT4="","",IF(AT4=3,0,IF(AT4=1,1,3)))</f>
      </c>
      <c r="AU14" s="118">
        <f>IF(AU4="","",IF(AU4=3,0,IF(AU4=1,1,3)))</f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2:79" ht="12.75">
      <c r="B15" s="29"/>
      <c r="C15" s="24"/>
      <c r="D15" s="30"/>
      <c r="E15" s="31"/>
      <c r="F15" s="31"/>
      <c r="G15" s="31"/>
      <c r="H15" s="31"/>
      <c r="I15" s="31"/>
      <c r="J15" s="31"/>
      <c r="K15" s="31"/>
      <c r="L15" s="31"/>
      <c r="O15" s="32"/>
      <c r="P15" s="32"/>
      <c r="Q15" s="32"/>
      <c r="R15" s="32"/>
      <c r="S15" s="32"/>
      <c r="T15" s="32"/>
      <c r="U15" s="32"/>
      <c r="V15" s="32"/>
      <c r="AM15" s="152" t="str">
        <f t="shared" si="26"/>
        <v>DDD</v>
      </c>
      <c r="AN15" s="115">
        <f t="shared" si="28"/>
      </c>
      <c r="AO15" s="117">
        <f t="shared" si="30"/>
      </c>
      <c r="AP15" s="117">
        <f>IF(AP5="","",IF(AP5=3,0,IF(AP5=1,1,3)))</f>
      </c>
      <c r="AQ15" s="123"/>
      <c r="AR15" s="117">
        <f>IF(AR5="","",IF(AR5=3,0,IF(AR5=1,1,3)))</f>
      </c>
      <c r="AS15" s="117">
        <f>IF(AS5="","",IF(AS5=3,0,IF(AS5=1,1,3)))</f>
      </c>
      <c r="AT15" s="117">
        <f>IF(AT5="","",IF(AT5=3,0,IF(AT5=1,1,3)))</f>
      </c>
      <c r="AU15" s="118">
        <f>IF(AU5="","",IF(AU5=3,0,IF(AU5=1,1,3)))</f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ht="12.75">
      <c r="A16" s="28"/>
      <c r="B16" s="29"/>
      <c r="C16" s="24"/>
      <c r="D16" s="30"/>
      <c r="E16" s="31"/>
      <c r="F16" s="31"/>
      <c r="G16" s="31"/>
      <c r="H16" s="31"/>
      <c r="I16" s="31"/>
      <c r="J16" s="31"/>
      <c r="K16" s="31"/>
      <c r="L16" s="31"/>
      <c r="M16" s="28"/>
      <c r="AM16" s="152" t="str">
        <f t="shared" si="26"/>
        <v>EEE</v>
      </c>
      <c r="AN16" s="115">
        <f t="shared" si="28"/>
      </c>
      <c r="AO16" s="117">
        <f t="shared" si="30"/>
      </c>
      <c r="AP16" s="117">
        <f>IF(AP6="","",IF(AP6=3,0,IF(AP6=1,1,3)))</f>
      </c>
      <c r="AQ16" s="117">
        <f>IF(AQ6="","",IF(AQ6=3,0,IF(AQ6=1,1,3)))</f>
      </c>
      <c r="AR16" s="123"/>
      <c r="AS16" s="117">
        <f>IF(AS6="","",IF(AS6=3,0,IF(AS6=1,1,3)))</f>
      </c>
      <c r="AT16" s="117">
        <f>IF(AT6="","",IF(AT6=3,0,IF(AT6=1,1,3)))</f>
      </c>
      <c r="AU16" s="118">
        <f>IF(AU6="","",IF(AU6=3,0,IF(AU6=1,1,3)))</f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3" ht="12.75">
      <c r="A17" s="28"/>
      <c r="B17" s="29"/>
      <c r="C17" s="24"/>
      <c r="D17" s="30"/>
      <c r="E17" s="31"/>
      <c r="F17" s="31"/>
      <c r="G17" s="31"/>
      <c r="H17" s="31"/>
      <c r="I17" s="31"/>
      <c r="J17" s="31"/>
      <c r="K17" s="31"/>
      <c r="L17" s="31"/>
      <c r="M17" s="28"/>
      <c r="AM17" s="152" t="str">
        <f t="shared" si="26"/>
        <v>FFF</v>
      </c>
      <c r="AN17" s="115">
        <f t="shared" si="28"/>
      </c>
      <c r="AO17" s="117">
        <f t="shared" si="30"/>
      </c>
      <c r="AP17" s="117">
        <f>IF(AP7="","",IF(AP7=3,0,IF(AP7=1,1,3)))</f>
      </c>
      <c r="AQ17" s="117">
        <f>IF(AQ7="","",IF(AQ7=3,0,IF(AQ7=1,1,3)))</f>
      </c>
      <c r="AR17" s="117">
        <f>IF(AR7="","",IF(AR7=3,0,IF(AR7=1,1,3)))</f>
      </c>
      <c r="AS17" s="123"/>
      <c r="AT17" s="117">
        <f>IF(AT7="","",IF(AT7=3,0,IF(AT7=1,1,3)))</f>
      </c>
      <c r="AU17" s="118">
        <f>IF(AU7="","",IF(AU7=3,0,IF(AU7=1,1,3)))</f>
      </c>
      <c r="BP17" s="24"/>
      <c r="BQ17" s="24"/>
      <c r="BR17" s="24"/>
      <c r="BS17" s="24"/>
      <c r="BT17" s="24"/>
      <c r="BU17" s="24"/>
    </row>
    <row r="18" spans="1:79" ht="12.75">
      <c r="A18" s="28"/>
      <c r="B18" s="29"/>
      <c r="C18" s="24"/>
      <c r="D18" s="30"/>
      <c r="E18" s="31"/>
      <c r="F18" s="31"/>
      <c r="G18" s="31"/>
      <c r="H18" s="31"/>
      <c r="I18" s="31"/>
      <c r="J18" s="31"/>
      <c r="K18" s="31"/>
      <c r="L18" s="31"/>
      <c r="M18" s="28"/>
      <c r="AM18" s="152" t="str">
        <f t="shared" si="26"/>
        <v>GGG</v>
      </c>
      <c r="AN18" s="115">
        <f t="shared" si="28"/>
      </c>
      <c r="AO18" s="117">
        <f t="shared" si="30"/>
      </c>
      <c r="AP18" s="117">
        <f>IF(AP8="","",IF(AP8=3,0,IF(AP8=1,1,3)))</f>
      </c>
      <c r="AQ18" s="117">
        <f>IF(AQ8="","",IF(AQ8=3,0,IF(AQ8=1,1,3)))</f>
      </c>
      <c r="AR18" s="117">
        <f>IF(AR8="","",IF(AR8=3,0,IF(AR8=1,1,3)))</f>
      </c>
      <c r="AS18" s="117">
        <f>IF(AS8="","",IF(AS8=3,0,IF(AS8=1,1,3)))</f>
      </c>
      <c r="AT18" s="123"/>
      <c r="AU18" s="118">
        <f>IF(AU8="","",IF(AU8=3,0,IF(AU8=1,1,3)))</f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6:79" ht="12.75">
      <c r="F19" s="31"/>
      <c r="G19" s="31"/>
      <c r="H19" s="31"/>
      <c r="I19" s="31"/>
      <c r="J19" s="31"/>
      <c r="K19" s="31"/>
      <c r="L19" s="31"/>
      <c r="M19" s="28"/>
      <c r="AM19" s="152" t="str">
        <f t="shared" si="26"/>
        <v>HHH</v>
      </c>
      <c r="AN19" s="115">
        <f t="shared" si="28"/>
      </c>
      <c r="AO19" s="117">
        <f t="shared" si="30"/>
      </c>
      <c r="AP19" s="117">
        <f>IF(AP9="","",IF(AP9=3,0,IF(AP9=1,1,3)))</f>
      </c>
      <c r="AQ19" s="117">
        <f>IF(AQ9="","",IF(AQ9=3,0,IF(AQ9=1,1,3)))</f>
      </c>
      <c r="AR19" s="117">
        <f>IF(AR9="","",IF(AR9=3,0,IF(AR9=1,1,3)))</f>
      </c>
      <c r="AS19" s="117">
        <f>IF(AS9="","",IF(AS9=3,0,IF(AS9=1,1,3)))</f>
      </c>
      <c r="AT19" s="117">
        <f>IF(AT9="","",IF(AT9=3,0,IF(AT9=1,1,3)))</f>
      </c>
      <c r="AU19" s="153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12.75">
      <c r="A20" s="28"/>
      <c r="B20" s="29"/>
      <c r="C20" s="24"/>
      <c r="E20" s="31"/>
      <c r="F20" s="32"/>
      <c r="G20" s="31"/>
      <c r="H20" s="31"/>
      <c r="I20" s="31"/>
      <c r="J20" s="31"/>
      <c r="K20" s="31"/>
      <c r="L20" s="31"/>
      <c r="M20" s="28"/>
      <c r="AM20" s="154" t="s">
        <v>29</v>
      </c>
      <c r="AN20" s="155">
        <f aca="true" t="shared" si="31" ref="AN20:AU20">COUNT(AN12:AN19)</f>
        <v>0</v>
      </c>
      <c r="AO20" s="110">
        <f t="shared" si="31"/>
        <v>0</v>
      </c>
      <c r="AP20" s="110">
        <f t="shared" si="31"/>
        <v>0</v>
      </c>
      <c r="AQ20" s="110">
        <f t="shared" si="31"/>
        <v>0</v>
      </c>
      <c r="AR20" s="110">
        <f t="shared" si="31"/>
        <v>0</v>
      </c>
      <c r="AS20" s="110">
        <f t="shared" si="31"/>
        <v>0</v>
      </c>
      <c r="AT20" s="110">
        <f t="shared" si="31"/>
        <v>0</v>
      </c>
      <c r="AU20" s="151">
        <f t="shared" si="31"/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12.75">
      <c r="A21" s="28"/>
      <c r="B21" s="29"/>
      <c r="C21" s="24"/>
      <c r="F21" s="31"/>
      <c r="G21" s="31"/>
      <c r="H21" s="31"/>
      <c r="I21" s="31"/>
      <c r="J21" s="31"/>
      <c r="K21" s="31"/>
      <c r="L21" s="31"/>
      <c r="AM21" s="156" t="s">
        <v>30</v>
      </c>
      <c r="AN21" s="157">
        <f aca="true" t="shared" si="32" ref="AN21:AU21">COUNTIF(AN12:AN19,3)</f>
        <v>0</v>
      </c>
      <c r="AO21" s="119">
        <f t="shared" si="32"/>
        <v>0</v>
      </c>
      <c r="AP21" s="119">
        <f t="shared" si="32"/>
        <v>0</v>
      </c>
      <c r="AQ21" s="119">
        <f t="shared" si="32"/>
        <v>0</v>
      </c>
      <c r="AR21" s="119">
        <f t="shared" si="32"/>
        <v>0</v>
      </c>
      <c r="AS21" s="119">
        <f t="shared" si="32"/>
        <v>0</v>
      </c>
      <c r="AT21" s="119">
        <f t="shared" si="32"/>
        <v>0</v>
      </c>
      <c r="AU21" s="158">
        <f t="shared" si="32"/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</row>
    <row r="22" spans="1:79" ht="12.75">
      <c r="A22" s="28"/>
      <c r="B22" s="29"/>
      <c r="C22" s="24"/>
      <c r="F22" s="31"/>
      <c r="G22" s="31"/>
      <c r="H22" s="31"/>
      <c r="I22" s="31"/>
      <c r="J22" s="31"/>
      <c r="K22" s="31"/>
      <c r="L22" s="31"/>
      <c r="M22" s="28"/>
      <c r="AM22" s="156" t="s">
        <v>31</v>
      </c>
      <c r="AN22" s="157">
        <f aca="true" t="shared" si="33" ref="AN22:AU22">COUNTIF(AN12:AN19,1)</f>
        <v>0</v>
      </c>
      <c r="AO22" s="119">
        <f t="shared" si="33"/>
        <v>0</v>
      </c>
      <c r="AP22" s="119">
        <f t="shared" si="33"/>
        <v>0</v>
      </c>
      <c r="AQ22" s="119">
        <f t="shared" si="33"/>
        <v>0</v>
      </c>
      <c r="AR22" s="119">
        <f t="shared" si="33"/>
        <v>0</v>
      </c>
      <c r="AS22" s="119">
        <f t="shared" si="33"/>
        <v>0</v>
      </c>
      <c r="AT22" s="119">
        <f t="shared" si="33"/>
        <v>0</v>
      </c>
      <c r="AU22" s="158">
        <f t="shared" si="33"/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</row>
    <row r="23" spans="1:79" ht="12.75">
      <c r="A23" s="28"/>
      <c r="B23" s="29"/>
      <c r="C23" s="24"/>
      <c r="D23" s="30"/>
      <c r="E23" s="31"/>
      <c r="F23" s="31"/>
      <c r="G23" s="31"/>
      <c r="H23" s="31"/>
      <c r="I23" s="31"/>
      <c r="J23" s="31"/>
      <c r="K23" s="31"/>
      <c r="L23" s="31"/>
      <c r="M23" s="28"/>
      <c r="AM23" s="156" t="s">
        <v>32</v>
      </c>
      <c r="AN23" s="157">
        <f aca="true" t="shared" si="34" ref="AN23:AU23">AN20-AN21-AN22</f>
        <v>0</v>
      </c>
      <c r="AO23" s="119">
        <f t="shared" si="34"/>
        <v>0</v>
      </c>
      <c r="AP23" s="119">
        <f t="shared" si="34"/>
        <v>0</v>
      </c>
      <c r="AQ23" s="119">
        <f t="shared" si="34"/>
        <v>0</v>
      </c>
      <c r="AR23" s="119">
        <f t="shared" si="34"/>
        <v>0</v>
      </c>
      <c r="AS23" s="119">
        <f t="shared" si="34"/>
        <v>0</v>
      </c>
      <c r="AT23" s="119">
        <f t="shared" si="34"/>
        <v>0</v>
      </c>
      <c r="AU23" s="158">
        <f t="shared" si="34"/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</row>
    <row r="24" spans="1:79" ht="12.75">
      <c r="A24" s="28"/>
      <c r="B24" s="29"/>
      <c r="C24" s="24"/>
      <c r="D24" s="30"/>
      <c r="E24" s="31"/>
      <c r="F24" s="31"/>
      <c r="G24" s="31"/>
      <c r="H24" s="31"/>
      <c r="I24" s="31"/>
      <c r="J24" s="31"/>
      <c r="K24" s="31"/>
      <c r="L24" s="31"/>
      <c r="M24" s="28"/>
      <c r="AM24" s="159" t="s">
        <v>33</v>
      </c>
      <c r="AN24" s="160">
        <f aca="true" t="shared" si="35" ref="AN24:AU24">SUM(AN12:AN19)</f>
        <v>0</v>
      </c>
      <c r="AO24" s="120">
        <f t="shared" si="35"/>
        <v>0</v>
      </c>
      <c r="AP24" s="120">
        <f t="shared" si="35"/>
        <v>0</v>
      </c>
      <c r="AQ24" s="120">
        <f t="shared" si="35"/>
        <v>0</v>
      </c>
      <c r="AR24" s="120">
        <f t="shared" si="35"/>
        <v>0</v>
      </c>
      <c r="AS24" s="120">
        <f t="shared" si="35"/>
        <v>0</v>
      </c>
      <c r="AT24" s="120">
        <f t="shared" si="35"/>
        <v>0</v>
      </c>
      <c r="AU24" s="161">
        <f t="shared" si="35"/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</row>
    <row r="25" spans="1:79" ht="12.75">
      <c r="A25" s="28"/>
      <c r="B25" s="29"/>
      <c r="C25" s="24"/>
      <c r="D25" s="30"/>
      <c r="E25" s="31"/>
      <c r="F25" s="31"/>
      <c r="G25" s="31"/>
      <c r="H25" s="31"/>
      <c r="I25" s="31"/>
      <c r="J25" s="31"/>
      <c r="K25" s="31"/>
      <c r="L25" s="31"/>
      <c r="M25" s="28"/>
      <c r="AM25" s="156" t="s">
        <v>34</v>
      </c>
      <c r="AN25" s="157">
        <f>SUM(Q2:Q9)</f>
        <v>0</v>
      </c>
      <c r="AO25" s="119">
        <f>SUM(T2:T9)</f>
        <v>0</v>
      </c>
      <c r="AP25" s="119">
        <f>SUM(W2:W9)</f>
        <v>0</v>
      </c>
      <c r="AQ25" s="119">
        <f>SUM(Z2:Z9)</f>
        <v>0</v>
      </c>
      <c r="AR25" s="119">
        <f>SUM(AC2:AC9)</f>
        <v>0</v>
      </c>
      <c r="AS25" s="119">
        <f>SUM(AF2:AF9)</f>
        <v>0</v>
      </c>
      <c r="AT25" s="119">
        <f>SUM(AI2:AI9)</f>
        <v>0</v>
      </c>
      <c r="AU25" s="158">
        <f>SUM(AL2:AL9)</f>
        <v>0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ht="12.75">
      <c r="A26" s="28"/>
      <c r="B26" s="29"/>
      <c r="C26" s="24"/>
      <c r="D26" s="30"/>
      <c r="E26" s="31"/>
      <c r="F26" s="31"/>
      <c r="G26" s="31"/>
      <c r="H26" s="31"/>
      <c r="I26" s="31"/>
      <c r="J26" s="31"/>
      <c r="K26" s="31"/>
      <c r="L26" s="31"/>
      <c r="M26" s="28"/>
      <c r="AM26" s="162" t="s">
        <v>35</v>
      </c>
      <c r="AN26" s="163">
        <f>SUM(O2:O9)</f>
        <v>0</v>
      </c>
      <c r="AO26" s="128">
        <f>SUM(R2:R9)</f>
        <v>0</v>
      </c>
      <c r="AP26" s="128">
        <f>SUM(U2:U9)</f>
        <v>0</v>
      </c>
      <c r="AQ26" s="128">
        <f>SUM(X2:X9)</f>
        <v>0</v>
      </c>
      <c r="AR26" s="128">
        <f>SUM(AA2:AA9)</f>
        <v>0</v>
      </c>
      <c r="AS26" s="128">
        <f>SUM(AD2:AD9)</f>
        <v>0</v>
      </c>
      <c r="AT26" s="128">
        <f>SUM(AG2:AG9)</f>
        <v>0</v>
      </c>
      <c r="AU26" s="164">
        <f>SUM(AJ2:AJ9)</f>
        <v>0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</row>
    <row r="27" spans="1:79" ht="12.75">
      <c r="A27" s="28"/>
      <c r="B27" s="29"/>
      <c r="C27" s="24"/>
      <c r="D27" s="30"/>
      <c r="E27" s="31"/>
      <c r="F27" s="31"/>
      <c r="G27" s="31"/>
      <c r="H27" s="31"/>
      <c r="I27" s="31"/>
      <c r="J27" s="31"/>
      <c r="K27" s="31"/>
      <c r="L27" s="31"/>
      <c r="M27" s="28"/>
      <c r="AM27" s="34"/>
      <c r="AN27" s="34"/>
      <c r="AO27" s="34"/>
      <c r="AP27" s="34"/>
      <c r="AQ27" s="34"/>
      <c r="AR27" s="34"/>
      <c r="AS27" s="34"/>
      <c r="AT27" s="34"/>
      <c r="AU27" s="3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</row>
    <row r="28" spans="1:79" ht="12.75">
      <c r="A28" s="28"/>
      <c r="B28" s="29"/>
      <c r="C28" s="24"/>
      <c r="D28" s="30"/>
      <c r="E28" s="31"/>
      <c r="F28" s="31"/>
      <c r="G28" s="31"/>
      <c r="H28" s="31"/>
      <c r="I28" s="31"/>
      <c r="J28" s="31"/>
      <c r="K28" s="31"/>
      <c r="L28" s="31"/>
      <c r="M28" s="28"/>
      <c r="AM28" s="34"/>
      <c r="AN28" s="34"/>
      <c r="AO28" s="34"/>
      <c r="AP28" s="34"/>
      <c r="AQ28" s="34"/>
      <c r="AR28" s="34"/>
      <c r="AS28" s="34"/>
      <c r="AT28" s="34"/>
      <c r="AU28" s="3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</row>
    <row r="29" spans="1:79" ht="12.75">
      <c r="A29" s="28"/>
      <c r="B29" s="29"/>
      <c r="C29" s="24"/>
      <c r="D29" s="30"/>
      <c r="E29" s="31"/>
      <c r="F29" s="31"/>
      <c r="G29" s="31"/>
      <c r="H29" s="31"/>
      <c r="I29" s="31"/>
      <c r="J29" s="31"/>
      <c r="K29" s="31"/>
      <c r="L29" s="31"/>
      <c r="M29" s="28"/>
      <c r="AM29" s="34"/>
      <c r="AN29" s="34"/>
      <c r="AO29" s="34"/>
      <c r="AP29" s="34"/>
      <c r="AQ29" s="34"/>
      <c r="AR29" s="34"/>
      <c r="AS29" s="34"/>
      <c r="AT29" s="34"/>
      <c r="AU29" s="3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</row>
    <row r="30" spans="1:79" ht="12.75">
      <c r="A30" s="28"/>
      <c r="B30" s="29"/>
      <c r="C30" s="24"/>
      <c r="D30" s="30"/>
      <c r="E30" s="31"/>
      <c r="F30" s="31"/>
      <c r="G30" s="31"/>
      <c r="H30" s="31"/>
      <c r="I30" s="31"/>
      <c r="J30" s="31"/>
      <c r="K30" s="31"/>
      <c r="L30" s="31"/>
      <c r="M30" s="28"/>
      <c r="AM30" s="34"/>
      <c r="AN30" s="34"/>
      <c r="AO30" s="34"/>
      <c r="AP30" s="34"/>
      <c r="AQ30" s="34"/>
      <c r="AR30" s="34"/>
      <c r="AS30" s="34"/>
      <c r="AT30" s="34"/>
      <c r="AU30" s="3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</row>
    <row r="31" spans="1:79" ht="12.75">
      <c r="A31" s="28"/>
      <c r="B31" s="29"/>
      <c r="C31" s="24"/>
      <c r="D31" s="30"/>
      <c r="E31" s="31"/>
      <c r="F31" s="31"/>
      <c r="G31" s="31"/>
      <c r="H31" s="31"/>
      <c r="I31" s="31"/>
      <c r="J31" s="31"/>
      <c r="K31" s="31"/>
      <c r="L31" s="31"/>
      <c r="M31" s="28"/>
      <c r="AM31" s="34"/>
      <c r="AN31" s="34"/>
      <c r="AO31" s="34"/>
      <c r="AP31" s="34"/>
      <c r="AQ31" s="34"/>
      <c r="AR31" s="34"/>
      <c r="AS31" s="34"/>
      <c r="AT31" s="34"/>
      <c r="AU31" s="3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</row>
    <row r="32" spans="1:79" ht="12.75">
      <c r="A32" s="28"/>
      <c r="B32" s="29"/>
      <c r="C32" s="24"/>
      <c r="D32" s="30"/>
      <c r="E32" s="31"/>
      <c r="F32" s="31"/>
      <c r="G32" s="31"/>
      <c r="H32" s="31"/>
      <c r="I32" s="31"/>
      <c r="J32" s="31"/>
      <c r="K32" s="31"/>
      <c r="L32" s="31"/>
      <c r="M32" s="28"/>
      <c r="AM32" s="34"/>
      <c r="AN32" s="34"/>
      <c r="AO32" s="34"/>
      <c r="AP32" s="34"/>
      <c r="AQ32" s="34"/>
      <c r="AR32" s="34"/>
      <c r="AS32" s="34"/>
      <c r="AT32" s="34"/>
      <c r="AU32" s="3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</row>
    <row r="33" spans="1:79" ht="12.75">
      <c r="A33" s="28"/>
      <c r="B33" s="29"/>
      <c r="C33" s="24"/>
      <c r="D33" s="30"/>
      <c r="E33" s="31"/>
      <c r="F33" s="31"/>
      <c r="G33" s="31"/>
      <c r="H33" s="31"/>
      <c r="I33" s="31"/>
      <c r="J33" s="31"/>
      <c r="K33" s="31"/>
      <c r="L33" s="31"/>
      <c r="M33" s="28"/>
      <c r="AM33" s="34"/>
      <c r="AN33" s="34"/>
      <c r="AO33" s="34"/>
      <c r="AP33" s="34"/>
      <c r="AQ33" s="34"/>
      <c r="AR33" s="34"/>
      <c r="AS33" s="34"/>
      <c r="AT33" s="34"/>
      <c r="AU33" s="3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</row>
    <row r="34" spans="1:79" ht="12.75">
      <c r="A34" s="28"/>
      <c r="B34" s="29"/>
      <c r="C34" s="24"/>
      <c r="D34" s="30"/>
      <c r="E34" s="31"/>
      <c r="F34" s="31"/>
      <c r="G34" s="31"/>
      <c r="H34" s="31"/>
      <c r="I34" s="31"/>
      <c r="J34" s="31"/>
      <c r="K34" s="31"/>
      <c r="L34" s="31"/>
      <c r="M34" s="28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27"/>
      <c r="AX34" s="27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</row>
    <row r="35" spans="39:79" ht="12.75"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27"/>
      <c r="AX35" s="27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</row>
    <row r="36" spans="39:79" ht="12.75"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27"/>
      <c r="AX36" s="27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</row>
    <row r="37" spans="39:73" ht="12.75"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27"/>
      <c r="AX37" s="27"/>
      <c r="BP37" s="24"/>
      <c r="BQ37" s="24"/>
      <c r="BR37" s="24"/>
      <c r="BS37" s="24"/>
      <c r="BT37" s="24"/>
      <c r="BU37" s="24"/>
    </row>
    <row r="38" spans="39:73" ht="12.75"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27"/>
      <c r="AX38" s="27"/>
      <c r="AZ38" s="27"/>
      <c r="BP38" s="24"/>
      <c r="BQ38" s="24"/>
      <c r="BR38" s="24"/>
      <c r="BS38" s="24"/>
      <c r="BT38" s="24"/>
      <c r="BU38" s="24"/>
    </row>
    <row r="39" spans="39:73" ht="12.75"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27"/>
      <c r="BP39" s="24"/>
      <c r="BQ39" s="24"/>
      <c r="BR39" s="24"/>
      <c r="BS39" s="24"/>
      <c r="BT39" s="24"/>
      <c r="BU39" s="24"/>
    </row>
    <row r="40" spans="39:73" ht="12.75"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27"/>
      <c r="BP40" s="24"/>
      <c r="BQ40" s="24"/>
      <c r="BR40" s="24"/>
      <c r="BS40" s="24"/>
      <c r="BT40" s="24"/>
      <c r="BU40" s="24"/>
    </row>
    <row r="41" spans="39:73" ht="12.75"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27"/>
      <c r="BP41" s="24"/>
      <c r="BQ41" s="24"/>
      <c r="BR41" s="24"/>
      <c r="BS41" s="24"/>
      <c r="BT41" s="24"/>
      <c r="BU41" s="24"/>
    </row>
    <row r="42" spans="48:73" ht="12.75">
      <c r="AV42" s="34"/>
      <c r="AW42" s="34"/>
      <c r="AX42" s="34"/>
      <c r="AY42" s="34"/>
      <c r="AZ42" s="27"/>
      <c r="BP42" s="24"/>
      <c r="BQ42" s="24"/>
      <c r="BR42" s="24"/>
      <c r="BS42" s="24"/>
      <c r="BT42" s="24"/>
      <c r="BU42" s="24"/>
    </row>
    <row r="43" spans="48:73" ht="12.75">
      <c r="AV43" s="34"/>
      <c r="AW43" s="34"/>
      <c r="AX43" s="34"/>
      <c r="AY43" s="34"/>
      <c r="AZ43" s="34"/>
      <c r="BA43" s="34"/>
      <c r="BB43" s="34"/>
      <c r="BD43" s="34"/>
      <c r="BE43" s="34"/>
      <c r="BF43" s="34"/>
      <c r="BG43" s="34"/>
      <c r="BP43" s="24"/>
      <c r="BQ43" s="24"/>
      <c r="BR43" s="24"/>
      <c r="BS43" s="24"/>
      <c r="BT43" s="24"/>
      <c r="BU43" s="24"/>
    </row>
    <row r="44" spans="48:73" ht="12.75">
      <c r="AV44" s="34"/>
      <c r="AW44" s="34"/>
      <c r="AX44" s="34"/>
      <c r="AY44" s="34"/>
      <c r="AZ44" s="34"/>
      <c r="BA44" s="34"/>
      <c r="BB44" s="34"/>
      <c r="BD44" s="34"/>
      <c r="BE44" s="34"/>
      <c r="BF44" s="34"/>
      <c r="BG44" s="34"/>
      <c r="BP44" s="24"/>
      <c r="BQ44" s="24"/>
      <c r="BR44" s="24"/>
      <c r="BS44" s="24"/>
      <c r="BT44" s="24"/>
      <c r="BU44" s="24"/>
    </row>
    <row r="45" spans="48:73" ht="12.75">
      <c r="AV45" s="34"/>
      <c r="AW45" s="34"/>
      <c r="AX45" s="34"/>
      <c r="AY45" s="34"/>
      <c r="AZ45" s="34"/>
      <c r="BA45" s="34"/>
      <c r="BB45" s="34"/>
      <c r="BD45" s="34"/>
      <c r="BE45" s="34"/>
      <c r="BF45" s="34"/>
      <c r="BG45" s="34"/>
      <c r="BP45" s="24"/>
      <c r="BQ45" s="24"/>
      <c r="BR45" s="24"/>
      <c r="BS45" s="24"/>
      <c r="BT45" s="24"/>
      <c r="BU45" s="24"/>
    </row>
    <row r="46" spans="48:73" ht="12.75">
      <c r="AV46" s="34"/>
      <c r="AW46" s="34"/>
      <c r="AX46" s="34"/>
      <c r="AY46" s="34"/>
      <c r="AZ46" s="34"/>
      <c r="BA46" s="34"/>
      <c r="BB46" s="34"/>
      <c r="BD46" s="34"/>
      <c r="BE46" s="34"/>
      <c r="BF46" s="34"/>
      <c r="BG46" s="34"/>
      <c r="BP46" s="24"/>
      <c r="BQ46" s="24"/>
      <c r="BR46" s="24"/>
      <c r="BS46" s="24"/>
      <c r="BT46" s="24"/>
      <c r="BU46" s="24"/>
    </row>
    <row r="47" spans="48:73" ht="12.75">
      <c r="AV47" s="34"/>
      <c r="AW47" s="34"/>
      <c r="AX47" s="34"/>
      <c r="AY47" s="34"/>
      <c r="AZ47" s="34"/>
      <c r="BA47" s="34"/>
      <c r="BB47" s="34"/>
      <c r="BD47" s="34"/>
      <c r="BE47" s="34"/>
      <c r="BF47" s="34"/>
      <c r="BG47" s="34"/>
      <c r="BP47" s="24"/>
      <c r="BQ47" s="24"/>
      <c r="BR47" s="24"/>
      <c r="BS47" s="24"/>
      <c r="BT47" s="24"/>
      <c r="BU47" s="24"/>
    </row>
    <row r="48" spans="52:73" ht="12.75">
      <c r="AZ48" s="34"/>
      <c r="BA48" s="34"/>
      <c r="BB48" s="34"/>
      <c r="BD48" s="34"/>
      <c r="BE48" s="34"/>
      <c r="BF48" s="34"/>
      <c r="BG48" s="34"/>
      <c r="BP48" s="24"/>
      <c r="BQ48" s="24"/>
      <c r="BR48" s="24"/>
      <c r="BS48" s="24"/>
      <c r="BT48" s="24"/>
      <c r="BU48" s="24"/>
    </row>
    <row r="49" spans="52:59" ht="12.75">
      <c r="AZ49" s="34"/>
      <c r="BA49" s="34"/>
      <c r="BB49" s="34"/>
      <c r="BD49" s="34"/>
      <c r="BE49" s="34"/>
      <c r="BF49" s="34"/>
      <c r="BG49" s="34"/>
    </row>
    <row r="50" spans="52:59" ht="12.75">
      <c r="AZ50" s="34"/>
      <c r="BA50" s="34"/>
      <c r="BB50" s="34"/>
      <c r="BD50" s="34"/>
      <c r="BE50" s="34"/>
      <c r="BF50" s="34"/>
      <c r="BG50" s="34"/>
    </row>
    <row r="51" spans="52:59" ht="12.75">
      <c r="AZ51" s="34"/>
      <c r="BA51" s="34"/>
      <c r="BB51" s="34"/>
      <c r="BD51" s="34"/>
      <c r="BE51" s="34"/>
      <c r="BF51" s="34"/>
      <c r="BG51" s="34"/>
    </row>
  </sheetData>
  <sheetProtection password="BEF1" sheet="1"/>
  <mergeCells count="9">
    <mergeCell ref="E11:L11"/>
    <mergeCell ref="AG1:AI1"/>
    <mergeCell ref="AJ1:AL1"/>
    <mergeCell ref="O1:Q1"/>
    <mergeCell ref="R1:T1"/>
    <mergeCell ref="U1:W1"/>
    <mergeCell ref="X1:Z1"/>
    <mergeCell ref="AA1:AC1"/>
    <mergeCell ref="AD1:AF1"/>
  </mergeCells>
  <conditionalFormatting sqref="E2:L9">
    <cfRule type="expression" priority="4" dxfId="4" stopIfTrue="1">
      <formula>ISERROR(E2)</formula>
    </cfRule>
  </conditionalFormatting>
  <conditionalFormatting sqref="N2:N9">
    <cfRule type="expression" priority="5" dxfId="5" stopIfTrue="1">
      <formula>N2=D$14</formula>
    </cfRule>
  </conditionalFormatting>
  <conditionalFormatting sqref="D2:D9">
    <cfRule type="expression" priority="6" dxfId="5" stopIfTrue="1">
      <formula>D2=D$14</formula>
    </cfRule>
  </conditionalFormatting>
  <conditionalFormatting sqref="O1:AL1">
    <cfRule type="expression" priority="7" dxfId="5" stopIfTrue="1">
      <formula>O1=$D$14</formula>
    </cfRule>
  </conditionalFormatting>
  <dataValidations count="2">
    <dataValidation type="list" allowBlank="1" showErrorMessage="1" errorTitle="Team kiezen" error="Kies met het pijltje een van de teams uit de lijst.&#10;Wim de Groot" sqref="D14">
      <formula1>$N$2:$N$9</formula1>
    </dataValidation>
    <dataValidation errorStyle="warning" type="textLength" allowBlank="1" showInputMessage="1" showErrorMessage="1" errorTitle="Niet zelf invoeren" error="Het klassement wordt helemaal automatisch opgemaakt. &#10;Als u hier zelf iets typt, raakt u de onderliggende formules kwijt.&#10;Klik op Annuleren om te stoppen." sqref="C2:L9">
      <formula1>0</formula1>
      <formula2>0</formula2>
    </dataValidation>
  </dataValidations>
  <printOptions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r:id="rId3"/>
  <headerFooter alignWithMargins="0">
    <oddFooter>&amp;CAfgedrukt op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Doel treffen met Excel</dc:title>
  <dc:subject/>
  <dc:creator>Wim de Groot</dc:creator>
  <cp:keywords/>
  <dc:description/>
  <cp:lastModifiedBy>Wim de Groot</cp:lastModifiedBy>
  <cp:lastPrinted>2006-07-10T07:39:08Z</cp:lastPrinted>
  <dcterms:created xsi:type="dcterms:W3CDTF">2006-07-08T13:47:53Z</dcterms:created>
  <dcterms:modified xsi:type="dcterms:W3CDTF">2013-08-26T13:47:06Z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